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gencat.sharepoint.com/sites/GIC-Site/genctti_sollicitud/INI002954_78C93D2E7828EF11840A000D3A64EE16/"/>
    </mc:Choice>
  </mc:AlternateContent>
  <xr:revisionPtr revIDLastSave="4" documentId="13_ncr:1_{FE7A2608-1B12-4DC9-8D91-0C3D9A6E4C3D}" xr6:coauthVersionLast="47" xr6:coauthVersionMax="47" xr10:uidLastSave="{9899E94A-4666-4359-9B71-4D354B465C45}"/>
  <bookViews>
    <workbookView xWindow="-120" yWindow="-120" windowWidth="29040" windowHeight="15840" tabRatio="646" xr2:uid="{00000000-000D-0000-FFFF-FFFF00000000}"/>
  </bookViews>
  <sheets>
    <sheet name="Serveis" sheetId="3" r:id="rId1"/>
    <sheet name="Energia" sheetId="2" r:id="rId2"/>
    <sheet name="Llistat coordenades" sheetId="7" r:id="rId3"/>
  </sheets>
  <externalReferences>
    <externalReference r:id="rId4"/>
    <externalReference r:id="rId5"/>
    <externalReference r:id="rId6"/>
  </externalReferences>
  <definedNames>
    <definedName name="_xlnm._FilterDatabase" localSheetId="1" hidden="1">Energia!$A$1:$H$128</definedName>
    <definedName name="_xlnm._FilterDatabase" localSheetId="2" hidden="1">'Llistat coordenades'!$A$1:$H$129</definedName>
    <definedName name="_xlnm._FilterDatabase" localSheetId="0" hidden="1">Serveis!$A$1:$M$128</definedName>
    <definedName name="Importància">[1]Taula!$C$9:$C$12</definedName>
    <definedName name="Urgència">[1]Taula!$C$3:$C$7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7" l="1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124" i="7"/>
  <c r="D125" i="7"/>
  <c r="D126" i="7"/>
  <c r="D127" i="7"/>
  <c r="D128" i="7"/>
  <c r="D129" i="7"/>
  <c r="D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2" i="7"/>
  <c r="F3" i="2" l="1"/>
  <c r="G3" i="2"/>
  <c r="H3" i="2"/>
  <c r="F4" i="2"/>
  <c r="G4" i="2"/>
  <c r="H4" i="2"/>
  <c r="F5" i="2"/>
  <c r="G5" i="2"/>
  <c r="H5" i="2"/>
  <c r="F6" i="2"/>
  <c r="G6" i="2"/>
  <c r="H6" i="2"/>
  <c r="F7" i="2"/>
  <c r="G7" i="2"/>
  <c r="H7" i="2"/>
  <c r="F8" i="2"/>
  <c r="G8" i="2"/>
  <c r="H8" i="2"/>
  <c r="F9" i="2"/>
  <c r="G9" i="2"/>
  <c r="H9" i="2"/>
  <c r="F10" i="2"/>
  <c r="G10" i="2"/>
  <c r="H10" i="2"/>
  <c r="F11" i="2"/>
  <c r="G11" i="2"/>
  <c r="H11" i="2"/>
  <c r="F12" i="2"/>
  <c r="G12" i="2"/>
  <c r="H12" i="2"/>
  <c r="F13" i="2"/>
  <c r="G13" i="2"/>
  <c r="H13" i="2"/>
  <c r="F14" i="2"/>
  <c r="G14" i="2"/>
  <c r="H14" i="2"/>
  <c r="F15" i="2"/>
  <c r="G15" i="2"/>
  <c r="H15" i="2"/>
  <c r="F16" i="2"/>
  <c r="G16" i="2"/>
  <c r="H16" i="2"/>
  <c r="F17" i="2"/>
  <c r="G17" i="2"/>
  <c r="H17" i="2"/>
  <c r="F18" i="2"/>
  <c r="G18" i="2"/>
  <c r="H18" i="2"/>
  <c r="F19" i="2"/>
  <c r="G19" i="2"/>
  <c r="H19" i="2"/>
  <c r="F20" i="2"/>
  <c r="G20" i="2"/>
  <c r="H20" i="2"/>
  <c r="F21" i="2"/>
  <c r="G21" i="2"/>
  <c r="H21" i="2"/>
  <c r="F22" i="2"/>
  <c r="G22" i="2"/>
  <c r="H22" i="2"/>
  <c r="F23" i="2"/>
  <c r="G23" i="2"/>
  <c r="H23" i="2"/>
  <c r="F24" i="2"/>
  <c r="G24" i="2"/>
  <c r="H24" i="2"/>
  <c r="F25" i="2"/>
  <c r="G25" i="2"/>
  <c r="H25" i="2"/>
  <c r="F26" i="2"/>
  <c r="G26" i="2"/>
  <c r="H26" i="2"/>
  <c r="F27" i="2"/>
  <c r="G27" i="2"/>
  <c r="H27" i="2"/>
  <c r="F28" i="2"/>
  <c r="G28" i="2"/>
  <c r="H28" i="2"/>
  <c r="F29" i="2"/>
  <c r="G29" i="2"/>
  <c r="H29" i="2"/>
  <c r="F30" i="2"/>
  <c r="G30" i="2"/>
  <c r="H30" i="2"/>
  <c r="F31" i="2"/>
  <c r="G31" i="2"/>
  <c r="H31" i="2"/>
  <c r="F32" i="2"/>
  <c r="G32" i="2"/>
  <c r="H32" i="2"/>
  <c r="F33" i="2"/>
  <c r="G33" i="2"/>
  <c r="H33" i="2"/>
  <c r="F34" i="2"/>
  <c r="G34" i="2"/>
  <c r="H34" i="2"/>
  <c r="F35" i="2"/>
  <c r="G35" i="2"/>
  <c r="H35" i="2"/>
  <c r="F36" i="2"/>
  <c r="G36" i="2"/>
  <c r="H36" i="2"/>
  <c r="F37" i="2"/>
  <c r="G37" i="2"/>
  <c r="H37" i="2"/>
  <c r="F38" i="2"/>
  <c r="G38" i="2"/>
  <c r="H38" i="2"/>
  <c r="F39" i="2"/>
  <c r="G39" i="2"/>
  <c r="H39" i="2"/>
  <c r="F40" i="2"/>
  <c r="G40" i="2"/>
  <c r="H40" i="2"/>
  <c r="F41" i="2"/>
  <c r="G41" i="2"/>
  <c r="H41" i="2"/>
  <c r="F42" i="2"/>
  <c r="G42" i="2"/>
  <c r="H42" i="2"/>
  <c r="F43" i="2"/>
  <c r="G43" i="2"/>
  <c r="H43" i="2"/>
  <c r="F44" i="2"/>
  <c r="G44" i="2"/>
  <c r="H44" i="2"/>
  <c r="F45" i="2"/>
  <c r="G45" i="2"/>
  <c r="H45" i="2"/>
  <c r="F46" i="2"/>
  <c r="G46" i="2"/>
  <c r="H46" i="2"/>
  <c r="F47" i="2"/>
  <c r="G47" i="2"/>
  <c r="H47" i="2"/>
  <c r="F48" i="2"/>
  <c r="G48" i="2"/>
  <c r="H48" i="2"/>
  <c r="F49" i="2"/>
  <c r="G49" i="2"/>
  <c r="H49" i="2"/>
  <c r="F50" i="2"/>
  <c r="G50" i="2"/>
  <c r="H50" i="2"/>
  <c r="F51" i="2"/>
  <c r="G51" i="2"/>
  <c r="H51" i="2"/>
  <c r="F52" i="2"/>
  <c r="G52" i="2"/>
  <c r="H52" i="2"/>
  <c r="F53" i="2"/>
  <c r="G53" i="2"/>
  <c r="H53" i="2"/>
  <c r="F54" i="2"/>
  <c r="G54" i="2"/>
  <c r="H54" i="2"/>
  <c r="F55" i="2"/>
  <c r="G55" i="2"/>
  <c r="H55" i="2"/>
  <c r="F56" i="2"/>
  <c r="G56" i="2"/>
  <c r="H56" i="2"/>
  <c r="F57" i="2"/>
  <c r="G57" i="2"/>
  <c r="H57" i="2"/>
  <c r="F58" i="2"/>
  <c r="G58" i="2"/>
  <c r="H58" i="2"/>
  <c r="F59" i="2"/>
  <c r="G59" i="2"/>
  <c r="H59" i="2"/>
  <c r="F60" i="2"/>
  <c r="G60" i="2"/>
  <c r="H60" i="2"/>
  <c r="F61" i="2"/>
  <c r="G61" i="2"/>
  <c r="H61" i="2"/>
  <c r="F62" i="2"/>
  <c r="G62" i="2"/>
  <c r="H62" i="2"/>
  <c r="F63" i="2"/>
  <c r="G63" i="2"/>
  <c r="H63" i="2"/>
  <c r="F64" i="2"/>
  <c r="G64" i="2"/>
  <c r="H64" i="2"/>
  <c r="F65" i="2"/>
  <c r="G65" i="2"/>
  <c r="H65" i="2"/>
  <c r="F66" i="2"/>
  <c r="G66" i="2"/>
  <c r="H66" i="2"/>
  <c r="F67" i="2"/>
  <c r="G67" i="2"/>
  <c r="H67" i="2"/>
  <c r="F68" i="2"/>
  <c r="G68" i="2"/>
  <c r="H68" i="2"/>
  <c r="F69" i="2"/>
  <c r="G69" i="2"/>
  <c r="H69" i="2"/>
  <c r="F70" i="2"/>
  <c r="G70" i="2"/>
  <c r="H70" i="2"/>
  <c r="F71" i="2"/>
  <c r="G71" i="2"/>
  <c r="H71" i="2"/>
  <c r="F72" i="2"/>
  <c r="G72" i="2"/>
  <c r="H72" i="2"/>
  <c r="F73" i="2"/>
  <c r="G73" i="2"/>
  <c r="H73" i="2"/>
  <c r="F74" i="2"/>
  <c r="G74" i="2"/>
  <c r="H74" i="2"/>
  <c r="F75" i="2"/>
  <c r="G75" i="2"/>
  <c r="H75" i="2"/>
  <c r="F76" i="2"/>
  <c r="G76" i="2"/>
  <c r="H76" i="2"/>
  <c r="F77" i="2"/>
  <c r="G77" i="2"/>
  <c r="H77" i="2"/>
  <c r="F78" i="2"/>
  <c r="G78" i="2"/>
  <c r="H78" i="2"/>
  <c r="F79" i="2"/>
  <c r="G79" i="2"/>
  <c r="H79" i="2"/>
  <c r="F80" i="2"/>
  <c r="G80" i="2"/>
  <c r="H80" i="2"/>
  <c r="F81" i="2"/>
  <c r="G81" i="2"/>
  <c r="H81" i="2"/>
  <c r="F82" i="2"/>
  <c r="G82" i="2"/>
  <c r="H82" i="2"/>
  <c r="F83" i="2"/>
  <c r="G83" i="2"/>
  <c r="H83" i="2"/>
  <c r="F84" i="2"/>
  <c r="G84" i="2"/>
  <c r="H84" i="2"/>
  <c r="F85" i="2"/>
  <c r="G85" i="2"/>
  <c r="H85" i="2"/>
  <c r="F86" i="2"/>
  <c r="G86" i="2"/>
  <c r="H86" i="2"/>
  <c r="F87" i="2"/>
  <c r="G87" i="2"/>
  <c r="H87" i="2"/>
  <c r="F88" i="2"/>
  <c r="G88" i="2"/>
  <c r="H88" i="2"/>
  <c r="F89" i="2"/>
  <c r="G89" i="2"/>
  <c r="H89" i="2"/>
  <c r="F90" i="2"/>
  <c r="G90" i="2"/>
  <c r="H90" i="2"/>
  <c r="F91" i="2"/>
  <c r="G91" i="2"/>
  <c r="H91" i="2"/>
  <c r="F92" i="2"/>
  <c r="G92" i="2"/>
  <c r="H92" i="2"/>
  <c r="F93" i="2"/>
  <c r="G93" i="2"/>
  <c r="H93" i="2"/>
  <c r="F94" i="2"/>
  <c r="G94" i="2"/>
  <c r="H94" i="2"/>
  <c r="F95" i="2"/>
  <c r="G95" i="2"/>
  <c r="H95" i="2"/>
  <c r="F96" i="2"/>
  <c r="G96" i="2"/>
  <c r="H96" i="2"/>
  <c r="F97" i="2"/>
  <c r="G97" i="2"/>
  <c r="H97" i="2"/>
  <c r="F98" i="2"/>
  <c r="G98" i="2"/>
  <c r="H98" i="2"/>
  <c r="F99" i="2"/>
  <c r="G99" i="2"/>
  <c r="H99" i="2"/>
  <c r="F100" i="2"/>
  <c r="G100" i="2"/>
  <c r="H100" i="2"/>
  <c r="F101" i="2"/>
  <c r="G101" i="2"/>
  <c r="H101" i="2"/>
  <c r="F102" i="2"/>
  <c r="G102" i="2"/>
  <c r="H102" i="2"/>
  <c r="F103" i="2"/>
  <c r="G103" i="2"/>
  <c r="H103" i="2"/>
  <c r="F104" i="2"/>
  <c r="G104" i="2"/>
  <c r="H104" i="2"/>
  <c r="F105" i="2"/>
  <c r="G105" i="2"/>
  <c r="H105" i="2"/>
  <c r="F106" i="2"/>
  <c r="G106" i="2"/>
  <c r="H106" i="2"/>
  <c r="F107" i="2"/>
  <c r="G107" i="2"/>
  <c r="H107" i="2"/>
  <c r="F108" i="2"/>
  <c r="G108" i="2"/>
  <c r="H108" i="2"/>
  <c r="F109" i="2"/>
  <c r="G109" i="2"/>
  <c r="H109" i="2"/>
  <c r="F110" i="2"/>
  <c r="G110" i="2"/>
  <c r="H110" i="2"/>
  <c r="F111" i="2"/>
  <c r="G111" i="2"/>
  <c r="H111" i="2"/>
  <c r="F112" i="2"/>
  <c r="G112" i="2"/>
  <c r="H112" i="2"/>
  <c r="F113" i="2"/>
  <c r="G113" i="2"/>
  <c r="H113" i="2"/>
  <c r="F114" i="2"/>
  <c r="G114" i="2"/>
  <c r="H114" i="2"/>
  <c r="F115" i="2"/>
  <c r="G115" i="2"/>
  <c r="H115" i="2"/>
  <c r="F116" i="2"/>
  <c r="G116" i="2"/>
  <c r="H116" i="2"/>
  <c r="F117" i="2"/>
  <c r="G117" i="2"/>
  <c r="H117" i="2"/>
  <c r="F118" i="2"/>
  <c r="G118" i="2"/>
  <c r="H118" i="2"/>
  <c r="F119" i="2"/>
  <c r="G119" i="2"/>
  <c r="H119" i="2"/>
  <c r="F120" i="2"/>
  <c r="G120" i="2"/>
  <c r="H120" i="2"/>
  <c r="F121" i="2"/>
  <c r="G121" i="2"/>
  <c r="H121" i="2"/>
  <c r="F122" i="2"/>
  <c r="G122" i="2"/>
  <c r="H122" i="2"/>
  <c r="F123" i="2"/>
  <c r="G123" i="2"/>
  <c r="H123" i="2"/>
  <c r="F124" i="2"/>
  <c r="G124" i="2"/>
  <c r="H124" i="2"/>
  <c r="F125" i="2"/>
  <c r="G125" i="2"/>
  <c r="H125" i="2"/>
  <c r="F126" i="2"/>
  <c r="G126" i="2"/>
  <c r="H126" i="2"/>
  <c r="F127" i="2"/>
  <c r="G127" i="2"/>
  <c r="H127" i="2"/>
  <c r="F128" i="2"/>
  <c r="G128" i="2"/>
  <c r="H128" i="2"/>
  <c r="H2" i="2"/>
  <c r="G2" i="2"/>
  <c r="F2" i="2"/>
  <c r="C3" i="3" l="1"/>
  <c r="D3" i="3"/>
  <c r="E3" i="3"/>
  <c r="F3" i="3"/>
  <c r="G3" i="3"/>
  <c r="H3" i="3"/>
  <c r="I3" i="3"/>
  <c r="J3" i="3"/>
  <c r="K3" i="3"/>
  <c r="L3" i="3"/>
  <c r="M3" i="3"/>
  <c r="C4" i="3"/>
  <c r="D4" i="3"/>
  <c r="E4" i="3"/>
  <c r="F4" i="3"/>
  <c r="G4" i="3"/>
  <c r="H4" i="3"/>
  <c r="I4" i="3"/>
  <c r="J4" i="3"/>
  <c r="K4" i="3"/>
  <c r="L4" i="3"/>
  <c r="M4" i="3"/>
  <c r="C5" i="3"/>
  <c r="D5" i="3"/>
  <c r="E5" i="3"/>
  <c r="F5" i="3"/>
  <c r="G5" i="3"/>
  <c r="H5" i="3"/>
  <c r="I5" i="3"/>
  <c r="J5" i="3"/>
  <c r="K5" i="3"/>
  <c r="L5" i="3"/>
  <c r="M5" i="3"/>
  <c r="C6" i="3"/>
  <c r="D6" i="3"/>
  <c r="E6" i="3"/>
  <c r="F6" i="3"/>
  <c r="G6" i="3"/>
  <c r="H6" i="3"/>
  <c r="I6" i="3"/>
  <c r="J6" i="3"/>
  <c r="K6" i="3"/>
  <c r="L6" i="3"/>
  <c r="M6" i="3"/>
  <c r="C7" i="3"/>
  <c r="D7" i="3"/>
  <c r="E7" i="3"/>
  <c r="F7" i="3"/>
  <c r="G7" i="3"/>
  <c r="H7" i="3"/>
  <c r="I7" i="3"/>
  <c r="J7" i="3"/>
  <c r="K7" i="3"/>
  <c r="L7" i="3"/>
  <c r="M7" i="3"/>
  <c r="C8" i="3"/>
  <c r="D8" i="3"/>
  <c r="E8" i="3"/>
  <c r="F8" i="3"/>
  <c r="G8" i="3"/>
  <c r="H8" i="3"/>
  <c r="I8" i="3"/>
  <c r="J8" i="3"/>
  <c r="K8" i="3"/>
  <c r="L8" i="3"/>
  <c r="M8" i="3"/>
  <c r="C9" i="3"/>
  <c r="D9" i="3"/>
  <c r="E9" i="3"/>
  <c r="F9" i="3"/>
  <c r="G9" i="3"/>
  <c r="H9" i="3"/>
  <c r="I9" i="3"/>
  <c r="J9" i="3"/>
  <c r="K9" i="3"/>
  <c r="L9" i="3"/>
  <c r="M9" i="3"/>
  <c r="C10" i="3"/>
  <c r="D10" i="3"/>
  <c r="E10" i="3"/>
  <c r="F10" i="3"/>
  <c r="G10" i="3"/>
  <c r="H10" i="3"/>
  <c r="I10" i="3"/>
  <c r="J10" i="3"/>
  <c r="K10" i="3"/>
  <c r="L10" i="3"/>
  <c r="M10" i="3"/>
  <c r="C11" i="3"/>
  <c r="D11" i="3"/>
  <c r="E11" i="3"/>
  <c r="F11" i="3"/>
  <c r="G11" i="3"/>
  <c r="H11" i="3"/>
  <c r="I11" i="3"/>
  <c r="J11" i="3"/>
  <c r="K11" i="3"/>
  <c r="L11" i="3"/>
  <c r="M11" i="3"/>
  <c r="C12" i="3"/>
  <c r="D12" i="3"/>
  <c r="E12" i="3"/>
  <c r="F12" i="3"/>
  <c r="G12" i="3"/>
  <c r="H12" i="3"/>
  <c r="I12" i="3"/>
  <c r="J12" i="3"/>
  <c r="K12" i="3"/>
  <c r="L12" i="3"/>
  <c r="M12" i="3"/>
  <c r="C13" i="3"/>
  <c r="D13" i="3"/>
  <c r="E13" i="3"/>
  <c r="F13" i="3"/>
  <c r="G13" i="3"/>
  <c r="H13" i="3"/>
  <c r="I13" i="3"/>
  <c r="J13" i="3"/>
  <c r="K13" i="3"/>
  <c r="L13" i="3"/>
  <c r="M13" i="3"/>
  <c r="C14" i="3"/>
  <c r="D14" i="3"/>
  <c r="E14" i="3"/>
  <c r="F14" i="3"/>
  <c r="G14" i="3"/>
  <c r="H14" i="3"/>
  <c r="I14" i="3"/>
  <c r="J14" i="3"/>
  <c r="K14" i="3"/>
  <c r="L14" i="3"/>
  <c r="M14" i="3"/>
  <c r="C15" i="3"/>
  <c r="D15" i="3"/>
  <c r="E15" i="3"/>
  <c r="F15" i="3"/>
  <c r="G15" i="3"/>
  <c r="H15" i="3"/>
  <c r="I15" i="3"/>
  <c r="J15" i="3"/>
  <c r="K15" i="3"/>
  <c r="L15" i="3"/>
  <c r="M15" i="3"/>
  <c r="C16" i="3"/>
  <c r="D16" i="3"/>
  <c r="E16" i="3"/>
  <c r="F16" i="3"/>
  <c r="G16" i="3"/>
  <c r="H16" i="3"/>
  <c r="I16" i="3"/>
  <c r="J16" i="3"/>
  <c r="K16" i="3"/>
  <c r="L16" i="3"/>
  <c r="M16" i="3"/>
  <c r="C17" i="3"/>
  <c r="D17" i="3"/>
  <c r="E17" i="3"/>
  <c r="F17" i="3"/>
  <c r="G17" i="3"/>
  <c r="H17" i="3"/>
  <c r="I17" i="3"/>
  <c r="J17" i="3"/>
  <c r="K17" i="3"/>
  <c r="L17" i="3"/>
  <c r="M17" i="3"/>
  <c r="C18" i="3"/>
  <c r="D18" i="3"/>
  <c r="E18" i="3"/>
  <c r="F18" i="3"/>
  <c r="G18" i="3"/>
  <c r="H18" i="3"/>
  <c r="I18" i="3"/>
  <c r="J18" i="3"/>
  <c r="K18" i="3"/>
  <c r="L18" i="3"/>
  <c r="M18" i="3"/>
  <c r="C19" i="3"/>
  <c r="D19" i="3"/>
  <c r="E19" i="3"/>
  <c r="F19" i="3"/>
  <c r="G19" i="3"/>
  <c r="H19" i="3"/>
  <c r="I19" i="3"/>
  <c r="J19" i="3"/>
  <c r="K19" i="3"/>
  <c r="L19" i="3"/>
  <c r="M19" i="3"/>
  <c r="C20" i="3"/>
  <c r="D20" i="3"/>
  <c r="E20" i="3"/>
  <c r="F20" i="3"/>
  <c r="G20" i="3"/>
  <c r="H20" i="3"/>
  <c r="I20" i="3"/>
  <c r="J20" i="3"/>
  <c r="K20" i="3"/>
  <c r="L20" i="3"/>
  <c r="M20" i="3"/>
  <c r="C21" i="3"/>
  <c r="D21" i="3"/>
  <c r="E21" i="3"/>
  <c r="F21" i="3"/>
  <c r="G21" i="3"/>
  <c r="H21" i="3"/>
  <c r="I21" i="3"/>
  <c r="J21" i="3"/>
  <c r="K21" i="3"/>
  <c r="L21" i="3"/>
  <c r="M21" i="3"/>
  <c r="C22" i="3"/>
  <c r="D22" i="3"/>
  <c r="E22" i="3"/>
  <c r="F22" i="3"/>
  <c r="G22" i="3"/>
  <c r="H22" i="3"/>
  <c r="I22" i="3"/>
  <c r="J22" i="3"/>
  <c r="K22" i="3"/>
  <c r="L22" i="3"/>
  <c r="M22" i="3"/>
  <c r="C23" i="3"/>
  <c r="D23" i="3"/>
  <c r="E23" i="3"/>
  <c r="F23" i="3"/>
  <c r="G23" i="3"/>
  <c r="H23" i="3"/>
  <c r="I23" i="3"/>
  <c r="J23" i="3"/>
  <c r="K23" i="3"/>
  <c r="L23" i="3"/>
  <c r="M23" i="3"/>
  <c r="C24" i="3"/>
  <c r="D24" i="3"/>
  <c r="E24" i="3"/>
  <c r="F24" i="3"/>
  <c r="G24" i="3"/>
  <c r="H24" i="3"/>
  <c r="I24" i="3"/>
  <c r="J24" i="3"/>
  <c r="K24" i="3"/>
  <c r="L24" i="3"/>
  <c r="M24" i="3"/>
  <c r="C25" i="3"/>
  <c r="D25" i="3"/>
  <c r="E25" i="3"/>
  <c r="F25" i="3"/>
  <c r="G25" i="3"/>
  <c r="H25" i="3"/>
  <c r="I25" i="3"/>
  <c r="J25" i="3"/>
  <c r="K25" i="3"/>
  <c r="L25" i="3"/>
  <c r="M25" i="3"/>
  <c r="C26" i="3"/>
  <c r="D26" i="3"/>
  <c r="E26" i="3"/>
  <c r="F26" i="3"/>
  <c r="G26" i="3"/>
  <c r="H26" i="3"/>
  <c r="I26" i="3"/>
  <c r="J26" i="3"/>
  <c r="K26" i="3"/>
  <c r="L26" i="3"/>
  <c r="M26" i="3"/>
  <c r="C27" i="3"/>
  <c r="D27" i="3"/>
  <c r="E27" i="3"/>
  <c r="F27" i="3"/>
  <c r="G27" i="3"/>
  <c r="H27" i="3"/>
  <c r="I27" i="3"/>
  <c r="J27" i="3"/>
  <c r="K27" i="3"/>
  <c r="L27" i="3"/>
  <c r="M27" i="3"/>
  <c r="C28" i="3"/>
  <c r="D28" i="3"/>
  <c r="E28" i="3"/>
  <c r="F28" i="3"/>
  <c r="G28" i="3"/>
  <c r="H28" i="3"/>
  <c r="I28" i="3"/>
  <c r="J28" i="3"/>
  <c r="K28" i="3"/>
  <c r="L28" i="3"/>
  <c r="M28" i="3"/>
  <c r="C29" i="3"/>
  <c r="D29" i="3"/>
  <c r="E29" i="3"/>
  <c r="F29" i="3"/>
  <c r="G29" i="3"/>
  <c r="H29" i="3"/>
  <c r="I29" i="3"/>
  <c r="J29" i="3"/>
  <c r="K29" i="3"/>
  <c r="L29" i="3"/>
  <c r="M29" i="3"/>
  <c r="C30" i="3"/>
  <c r="D30" i="3"/>
  <c r="E30" i="3"/>
  <c r="F30" i="3"/>
  <c r="G30" i="3"/>
  <c r="H30" i="3"/>
  <c r="I30" i="3"/>
  <c r="J30" i="3"/>
  <c r="K30" i="3"/>
  <c r="L30" i="3"/>
  <c r="M30" i="3"/>
  <c r="C31" i="3"/>
  <c r="D31" i="3"/>
  <c r="E31" i="3"/>
  <c r="F31" i="3"/>
  <c r="G31" i="3"/>
  <c r="H31" i="3"/>
  <c r="I31" i="3"/>
  <c r="J31" i="3"/>
  <c r="K31" i="3"/>
  <c r="L31" i="3"/>
  <c r="M31" i="3"/>
  <c r="C32" i="3"/>
  <c r="D32" i="3"/>
  <c r="E32" i="3"/>
  <c r="F32" i="3"/>
  <c r="G32" i="3"/>
  <c r="H32" i="3"/>
  <c r="I32" i="3"/>
  <c r="J32" i="3"/>
  <c r="K32" i="3"/>
  <c r="L32" i="3"/>
  <c r="M32" i="3"/>
  <c r="C34" i="3"/>
  <c r="D34" i="3"/>
  <c r="E34" i="3"/>
  <c r="F34" i="3"/>
  <c r="G34" i="3"/>
  <c r="H34" i="3"/>
  <c r="I34" i="3"/>
  <c r="J34" i="3"/>
  <c r="K34" i="3"/>
  <c r="L34" i="3"/>
  <c r="M34" i="3"/>
  <c r="C35" i="3"/>
  <c r="D35" i="3"/>
  <c r="E35" i="3"/>
  <c r="F35" i="3"/>
  <c r="G35" i="3"/>
  <c r="H35" i="3"/>
  <c r="I35" i="3"/>
  <c r="J35" i="3"/>
  <c r="K35" i="3"/>
  <c r="L35" i="3"/>
  <c r="M35" i="3"/>
  <c r="C36" i="3"/>
  <c r="D36" i="3"/>
  <c r="E36" i="3"/>
  <c r="F36" i="3"/>
  <c r="G36" i="3"/>
  <c r="H36" i="3"/>
  <c r="I36" i="3"/>
  <c r="J36" i="3"/>
  <c r="K36" i="3"/>
  <c r="L36" i="3"/>
  <c r="M36" i="3"/>
  <c r="C38" i="3"/>
  <c r="D38" i="3"/>
  <c r="E38" i="3"/>
  <c r="F38" i="3"/>
  <c r="G38" i="3"/>
  <c r="H38" i="3"/>
  <c r="I38" i="3"/>
  <c r="J38" i="3"/>
  <c r="K38" i="3"/>
  <c r="L38" i="3"/>
  <c r="M38" i="3"/>
  <c r="C39" i="3"/>
  <c r="D39" i="3"/>
  <c r="E39" i="3"/>
  <c r="F39" i="3"/>
  <c r="G39" i="3"/>
  <c r="H39" i="3"/>
  <c r="I39" i="3"/>
  <c r="J39" i="3"/>
  <c r="K39" i="3"/>
  <c r="L39" i="3"/>
  <c r="M39" i="3"/>
  <c r="C40" i="3"/>
  <c r="D40" i="3"/>
  <c r="E40" i="3"/>
  <c r="F40" i="3"/>
  <c r="G40" i="3"/>
  <c r="H40" i="3"/>
  <c r="I40" i="3"/>
  <c r="J40" i="3"/>
  <c r="K40" i="3"/>
  <c r="L40" i="3"/>
  <c r="M40" i="3"/>
  <c r="C42" i="3"/>
  <c r="D42" i="3"/>
  <c r="E42" i="3"/>
  <c r="F42" i="3"/>
  <c r="G42" i="3"/>
  <c r="H42" i="3"/>
  <c r="I42" i="3"/>
  <c r="J42" i="3"/>
  <c r="K42" i="3"/>
  <c r="L42" i="3"/>
  <c r="M42" i="3"/>
  <c r="C43" i="3"/>
  <c r="D43" i="3"/>
  <c r="E43" i="3"/>
  <c r="F43" i="3"/>
  <c r="G43" i="3"/>
  <c r="H43" i="3"/>
  <c r="I43" i="3"/>
  <c r="J43" i="3"/>
  <c r="K43" i="3"/>
  <c r="L43" i="3"/>
  <c r="M43" i="3"/>
  <c r="C44" i="3"/>
  <c r="D44" i="3"/>
  <c r="E44" i="3"/>
  <c r="F44" i="3"/>
  <c r="G44" i="3"/>
  <c r="H44" i="3"/>
  <c r="I44" i="3"/>
  <c r="J44" i="3"/>
  <c r="K44" i="3"/>
  <c r="L44" i="3"/>
  <c r="M44" i="3"/>
  <c r="C45" i="3"/>
  <c r="D45" i="3"/>
  <c r="E45" i="3"/>
  <c r="F45" i="3"/>
  <c r="G45" i="3"/>
  <c r="H45" i="3"/>
  <c r="I45" i="3"/>
  <c r="J45" i="3"/>
  <c r="K45" i="3"/>
  <c r="L45" i="3"/>
  <c r="M45" i="3"/>
  <c r="C46" i="3"/>
  <c r="D46" i="3"/>
  <c r="E46" i="3"/>
  <c r="F46" i="3"/>
  <c r="G46" i="3"/>
  <c r="H46" i="3"/>
  <c r="I46" i="3"/>
  <c r="J46" i="3"/>
  <c r="K46" i="3"/>
  <c r="L46" i="3"/>
  <c r="M46" i="3"/>
  <c r="C47" i="3"/>
  <c r="D47" i="3"/>
  <c r="E47" i="3"/>
  <c r="F47" i="3"/>
  <c r="G47" i="3"/>
  <c r="H47" i="3"/>
  <c r="I47" i="3"/>
  <c r="J47" i="3"/>
  <c r="K47" i="3"/>
  <c r="L47" i="3"/>
  <c r="M47" i="3"/>
  <c r="C48" i="3"/>
  <c r="D48" i="3"/>
  <c r="E48" i="3"/>
  <c r="F48" i="3"/>
  <c r="G48" i="3"/>
  <c r="H48" i="3"/>
  <c r="I48" i="3"/>
  <c r="J48" i="3"/>
  <c r="K48" i="3"/>
  <c r="L48" i="3"/>
  <c r="M48" i="3"/>
  <c r="C49" i="3"/>
  <c r="D49" i="3"/>
  <c r="E49" i="3"/>
  <c r="F49" i="3"/>
  <c r="G49" i="3"/>
  <c r="H49" i="3"/>
  <c r="I49" i="3"/>
  <c r="J49" i="3"/>
  <c r="K49" i="3"/>
  <c r="L49" i="3"/>
  <c r="M49" i="3"/>
  <c r="C50" i="3"/>
  <c r="D50" i="3"/>
  <c r="E50" i="3"/>
  <c r="F50" i="3"/>
  <c r="G50" i="3"/>
  <c r="H50" i="3"/>
  <c r="I50" i="3"/>
  <c r="J50" i="3"/>
  <c r="K50" i="3"/>
  <c r="L50" i="3"/>
  <c r="M50" i="3"/>
  <c r="C51" i="3"/>
  <c r="D51" i="3"/>
  <c r="E51" i="3"/>
  <c r="F51" i="3"/>
  <c r="G51" i="3"/>
  <c r="H51" i="3"/>
  <c r="I51" i="3"/>
  <c r="J51" i="3"/>
  <c r="K51" i="3"/>
  <c r="L51" i="3"/>
  <c r="M51" i="3"/>
  <c r="C52" i="3"/>
  <c r="D52" i="3"/>
  <c r="E52" i="3"/>
  <c r="F52" i="3"/>
  <c r="G52" i="3"/>
  <c r="H52" i="3"/>
  <c r="I52" i="3"/>
  <c r="J52" i="3"/>
  <c r="K52" i="3"/>
  <c r="L52" i="3"/>
  <c r="M52" i="3"/>
  <c r="C53" i="3"/>
  <c r="D53" i="3"/>
  <c r="E53" i="3"/>
  <c r="F53" i="3"/>
  <c r="G53" i="3"/>
  <c r="H53" i="3"/>
  <c r="I53" i="3"/>
  <c r="J53" i="3"/>
  <c r="K53" i="3"/>
  <c r="L53" i="3"/>
  <c r="M53" i="3"/>
  <c r="C54" i="3"/>
  <c r="D54" i="3"/>
  <c r="E54" i="3"/>
  <c r="F54" i="3"/>
  <c r="G54" i="3"/>
  <c r="H54" i="3"/>
  <c r="I54" i="3"/>
  <c r="J54" i="3"/>
  <c r="K54" i="3"/>
  <c r="L54" i="3"/>
  <c r="M54" i="3"/>
  <c r="C55" i="3"/>
  <c r="D55" i="3"/>
  <c r="E55" i="3"/>
  <c r="F55" i="3"/>
  <c r="G55" i="3"/>
  <c r="H55" i="3"/>
  <c r="I55" i="3"/>
  <c r="J55" i="3"/>
  <c r="K55" i="3"/>
  <c r="L55" i="3"/>
  <c r="M55" i="3"/>
  <c r="C56" i="3"/>
  <c r="D56" i="3"/>
  <c r="E56" i="3"/>
  <c r="F56" i="3"/>
  <c r="G56" i="3"/>
  <c r="H56" i="3"/>
  <c r="I56" i="3"/>
  <c r="J56" i="3"/>
  <c r="K56" i="3"/>
  <c r="L56" i="3"/>
  <c r="M56" i="3"/>
  <c r="C57" i="3"/>
  <c r="D57" i="3"/>
  <c r="E57" i="3"/>
  <c r="F57" i="3"/>
  <c r="G57" i="3"/>
  <c r="H57" i="3"/>
  <c r="I57" i="3"/>
  <c r="J57" i="3"/>
  <c r="K57" i="3"/>
  <c r="L57" i="3"/>
  <c r="M57" i="3"/>
  <c r="C58" i="3"/>
  <c r="D58" i="3"/>
  <c r="E58" i="3"/>
  <c r="F58" i="3"/>
  <c r="G58" i="3"/>
  <c r="H58" i="3"/>
  <c r="I58" i="3"/>
  <c r="J58" i="3"/>
  <c r="K58" i="3"/>
  <c r="L58" i="3"/>
  <c r="M58" i="3"/>
  <c r="C59" i="3"/>
  <c r="D59" i="3"/>
  <c r="E59" i="3"/>
  <c r="F59" i="3"/>
  <c r="G59" i="3"/>
  <c r="H59" i="3"/>
  <c r="I59" i="3"/>
  <c r="J59" i="3"/>
  <c r="K59" i="3"/>
  <c r="L59" i="3"/>
  <c r="M59" i="3"/>
  <c r="C60" i="3"/>
  <c r="D60" i="3"/>
  <c r="E60" i="3"/>
  <c r="F60" i="3"/>
  <c r="G60" i="3"/>
  <c r="H60" i="3"/>
  <c r="I60" i="3"/>
  <c r="J60" i="3"/>
  <c r="K60" i="3"/>
  <c r="L60" i="3"/>
  <c r="M60" i="3"/>
  <c r="C61" i="3"/>
  <c r="D61" i="3"/>
  <c r="E61" i="3"/>
  <c r="F61" i="3"/>
  <c r="G61" i="3"/>
  <c r="H61" i="3"/>
  <c r="I61" i="3"/>
  <c r="J61" i="3"/>
  <c r="K61" i="3"/>
  <c r="L61" i="3"/>
  <c r="M61" i="3"/>
  <c r="C62" i="3"/>
  <c r="D62" i="3"/>
  <c r="E62" i="3"/>
  <c r="F62" i="3"/>
  <c r="G62" i="3"/>
  <c r="H62" i="3"/>
  <c r="I62" i="3"/>
  <c r="J62" i="3"/>
  <c r="K62" i="3"/>
  <c r="L62" i="3"/>
  <c r="M62" i="3"/>
  <c r="C63" i="3"/>
  <c r="D63" i="3"/>
  <c r="E63" i="3"/>
  <c r="F63" i="3"/>
  <c r="G63" i="3"/>
  <c r="H63" i="3"/>
  <c r="I63" i="3"/>
  <c r="J63" i="3"/>
  <c r="K63" i="3"/>
  <c r="L63" i="3"/>
  <c r="M63" i="3"/>
  <c r="C64" i="3"/>
  <c r="D64" i="3"/>
  <c r="E64" i="3"/>
  <c r="F64" i="3"/>
  <c r="G64" i="3"/>
  <c r="H64" i="3"/>
  <c r="I64" i="3"/>
  <c r="J64" i="3"/>
  <c r="K64" i="3"/>
  <c r="L64" i="3"/>
  <c r="M64" i="3"/>
  <c r="C65" i="3"/>
  <c r="D65" i="3"/>
  <c r="E65" i="3"/>
  <c r="F65" i="3"/>
  <c r="G65" i="3"/>
  <c r="H65" i="3"/>
  <c r="I65" i="3"/>
  <c r="J65" i="3"/>
  <c r="K65" i="3"/>
  <c r="L65" i="3"/>
  <c r="M65" i="3"/>
  <c r="C66" i="3"/>
  <c r="D66" i="3"/>
  <c r="E66" i="3"/>
  <c r="F66" i="3"/>
  <c r="G66" i="3"/>
  <c r="H66" i="3"/>
  <c r="I66" i="3"/>
  <c r="J66" i="3"/>
  <c r="K66" i="3"/>
  <c r="L66" i="3"/>
  <c r="M66" i="3"/>
  <c r="C67" i="3"/>
  <c r="D67" i="3"/>
  <c r="E67" i="3"/>
  <c r="F67" i="3"/>
  <c r="G67" i="3"/>
  <c r="H67" i="3"/>
  <c r="I67" i="3"/>
  <c r="J67" i="3"/>
  <c r="K67" i="3"/>
  <c r="L67" i="3"/>
  <c r="M67" i="3"/>
  <c r="C68" i="3"/>
  <c r="D68" i="3"/>
  <c r="E68" i="3"/>
  <c r="F68" i="3"/>
  <c r="G68" i="3"/>
  <c r="H68" i="3"/>
  <c r="I68" i="3"/>
  <c r="J68" i="3"/>
  <c r="K68" i="3"/>
  <c r="L68" i="3"/>
  <c r="M68" i="3"/>
  <c r="C69" i="3"/>
  <c r="D69" i="3"/>
  <c r="E69" i="3"/>
  <c r="F69" i="3"/>
  <c r="G69" i="3"/>
  <c r="H69" i="3"/>
  <c r="I69" i="3"/>
  <c r="J69" i="3"/>
  <c r="K69" i="3"/>
  <c r="L69" i="3"/>
  <c r="M69" i="3"/>
  <c r="C70" i="3"/>
  <c r="D70" i="3"/>
  <c r="E70" i="3"/>
  <c r="F70" i="3"/>
  <c r="G70" i="3"/>
  <c r="H70" i="3"/>
  <c r="I70" i="3"/>
  <c r="J70" i="3"/>
  <c r="K70" i="3"/>
  <c r="L70" i="3"/>
  <c r="M70" i="3"/>
  <c r="C71" i="3"/>
  <c r="D71" i="3"/>
  <c r="E71" i="3"/>
  <c r="F71" i="3"/>
  <c r="G71" i="3"/>
  <c r="H71" i="3"/>
  <c r="I71" i="3"/>
  <c r="J71" i="3"/>
  <c r="K71" i="3"/>
  <c r="L71" i="3"/>
  <c r="M71" i="3"/>
  <c r="C72" i="3"/>
  <c r="D72" i="3"/>
  <c r="E72" i="3"/>
  <c r="F72" i="3"/>
  <c r="G72" i="3"/>
  <c r="H72" i="3"/>
  <c r="I72" i="3"/>
  <c r="J72" i="3"/>
  <c r="K72" i="3"/>
  <c r="L72" i="3"/>
  <c r="M72" i="3"/>
  <c r="C73" i="3"/>
  <c r="D73" i="3"/>
  <c r="E73" i="3"/>
  <c r="F73" i="3"/>
  <c r="G73" i="3"/>
  <c r="H73" i="3"/>
  <c r="I73" i="3"/>
  <c r="J73" i="3"/>
  <c r="K73" i="3"/>
  <c r="L73" i="3"/>
  <c r="M73" i="3"/>
  <c r="C74" i="3"/>
  <c r="D74" i="3"/>
  <c r="E74" i="3"/>
  <c r="F74" i="3"/>
  <c r="G74" i="3"/>
  <c r="H74" i="3"/>
  <c r="I74" i="3"/>
  <c r="J74" i="3"/>
  <c r="K74" i="3"/>
  <c r="L74" i="3"/>
  <c r="M74" i="3"/>
  <c r="C75" i="3"/>
  <c r="D75" i="3"/>
  <c r="E75" i="3"/>
  <c r="F75" i="3"/>
  <c r="G75" i="3"/>
  <c r="H75" i="3"/>
  <c r="I75" i="3"/>
  <c r="J75" i="3"/>
  <c r="K75" i="3"/>
  <c r="L75" i="3"/>
  <c r="M75" i="3"/>
  <c r="C76" i="3"/>
  <c r="D76" i="3"/>
  <c r="E76" i="3"/>
  <c r="F76" i="3"/>
  <c r="G76" i="3"/>
  <c r="H76" i="3"/>
  <c r="I76" i="3"/>
  <c r="J76" i="3"/>
  <c r="K76" i="3"/>
  <c r="L76" i="3"/>
  <c r="M76" i="3"/>
  <c r="C77" i="3"/>
  <c r="D77" i="3"/>
  <c r="E77" i="3"/>
  <c r="F77" i="3"/>
  <c r="G77" i="3"/>
  <c r="H77" i="3"/>
  <c r="I77" i="3"/>
  <c r="J77" i="3"/>
  <c r="K77" i="3"/>
  <c r="L77" i="3"/>
  <c r="M77" i="3"/>
  <c r="C78" i="3"/>
  <c r="D78" i="3"/>
  <c r="E78" i="3"/>
  <c r="F78" i="3"/>
  <c r="G78" i="3"/>
  <c r="H78" i="3"/>
  <c r="I78" i="3"/>
  <c r="J78" i="3"/>
  <c r="K78" i="3"/>
  <c r="L78" i="3"/>
  <c r="M78" i="3"/>
  <c r="C79" i="3"/>
  <c r="D79" i="3"/>
  <c r="E79" i="3"/>
  <c r="F79" i="3"/>
  <c r="G79" i="3"/>
  <c r="H79" i="3"/>
  <c r="I79" i="3"/>
  <c r="J79" i="3"/>
  <c r="K79" i="3"/>
  <c r="L79" i="3"/>
  <c r="M79" i="3"/>
  <c r="C80" i="3"/>
  <c r="D80" i="3"/>
  <c r="E80" i="3"/>
  <c r="F80" i="3"/>
  <c r="G80" i="3"/>
  <c r="H80" i="3"/>
  <c r="I80" i="3"/>
  <c r="J80" i="3"/>
  <c r="K80" i="3"/>
  <c r="L80" i="3"/>
  <c r="M80" i="3"/>
  <c r="C81" i="3"/>
  <c r="D81" i="3"/>
  <c r="E81" i="3"/>
  <c r="F81" i="3"/>
  <c r="G81" i="3"/>
  <c r="H81" i="3"/>
  <c r="I81" i="3"/>
  <c r="J81" i="3"/>
  <c r="K81" i="3"/>
  <c r="L81" i="3"/>
  <c r="M81" i="3"/>
  <c r="C82" i="3"/>
  <c r="D82" i="3"/>
  <c r="E82" i="3"/>
  <c r="F82" i="3"/>
  <c r="G82" i="3"/>
  <c r="H82" i="3"/>
  <c r="I82" i="3"/>
  <c r="J82" i="3"/>
  <c r="K82" i="3"/>
  <c r="L82" i="3"/>
  <c r="M82" i="3"/>
  <c r="C83" i="3"/>
  <c r="D83" i="3"/>
  <c r="E83" i="3"/>
  <c r="F83" i="3"/>
  <c r="G83" i="3"/>
  <c r="H83" i="3"/>
  <c r="I83" i="3"/>
  <c r="J83" i="3"/>
  <c r="K83" i="3"/>
  <c r="L83" i="3"/>
  <c r="M83" i="3"/>
  <c r="C84" i="3"/>
  <c r="D84" i="3"/>
  <c r="E84" i="3"/>
  <c r="F84" i="3"/>
  <c r="G84" i="3"/>
  <c r="H84" i="3"/>
  <c r="I84" i="3"/>
  <c r="J84" i="3"/>
  <c r="K84" i="3"/>
  <c r="L84" i="3"/>
  <c r="M84" i="3"/>
  <c r="C85" i="3"/>
  <c r="D85" i="3"/>
  <c r="E85" i="3"/>
  <c r="F85" i="3"/>
  <c r="G85" i="3"/>
  <c r="H85" i="3"/>
  <c r="I85" i="3"/>
  <c r="J85" i="3"/>
  <c r="K85" i="3"/>
  <c r="L85" i="3"/>
  <c r="M85" i="3"/>
  <c r="C86" i="3"/>
  <c r="D86" i="3"/>
  <c r="E86" i="3"/>
  <c r="F86" i="3"/>
  <c r="G86" i="3"/>
  <c r="H86" i="3"/>
  <c r="I86" i="3"/>
  <c r="J86" i="3"/>
  <c r="K86" i="3"/>
  <c r="L86" i="3"/>
  <c r="M86" i="3"/>
  <c r="C87" i="3"/>
  <c r="D87" i="3"/>
  <c r="E87" i="3"/>
  <c r="F87" i="3"/>
  <c r="G87" i="3"/>
  <c r="H87" i="3"/>
  <c r="I87" i="3"/>
  <c r="J87" i="3"/>
  <c r="K87" i="3"/>
  <c r="L87" i="3"/>
  <c r="M87" i="3"/>
  <c r="C88" i="3"/>
  <c r="D88" i="3"/>
  <c r="E88" i="3"/>
  <c r="F88" i="3"/>
  <c r="G88" i="3"/>
  <c r="H88" i="3"/>
  <c r="I88" i="3"/>
  <c r="J88" i="3"/>
  <c r="K88" i="3"/>
  <c r="L88" i="3"/>
  <c r="M88" i="3"/>
  <c r="C89" i="3"/>
  <c r="D89" i="3"/>
  <c r="E89" i="3"/>
  <c r="F89" i="3"/>
  <c r="G89" i="3"/>
  <c r="H89" i="3"/>
  <c r="I89" i="3"/>
  <c r="J89" i="3"/>
  <c r="K89" i="3"/>
  <c r="L89" i="3"/>
  <c r="M89" i="3"/>
  <c r="C90" i="3"/>
  <c r="D90" i="3"/>
  <c r="E90" i="3"/>
  <c r="F90" i="3"/>
  <c r="G90" i="3"/>
  <c r="H90" i="3"/>
  <c r="I90" i="3"/>
  <c r="J90" i="3"/>
  <c r="K90" i="3"/>
  <c r="L90" i="3"/>
  <c r="M90" i="3"/>
  <c r="C91" i="3"/>
  <c r="D91" i="3"/>
  <c r="E91" i="3"/>
  <c r="F91" i="3"/>
  <c r="G91" i="3"/>
  <c r="H91" i="3"/>
  <c r="I91" i="3"/>
  <c r="J91" i="3"/>
  <c r="K91" i="3"/>
  <c r="L91" i="3"/>
  <c r="M91" i="3"/>
  <c r="C92" i="3"/>
  <c r="D92" i="3"/>
  <c r="E92" i="3"/>
  <c r="F92" i="3"/>
  <c r="G92" i="3"/>
  <c r="H92" i="3"/>
  <c r="I92" i="3"/>
  <c r="J92" i="3"/>
  <c r="K92" i="3"/>
  <c r="L92" i="3"/>
  <c r="M92" i="3"/>
  <c r="C93" i="3"/>
  <c r="D93" i="3"/>
  <c r="E93" i="3"/>
  <c r="F93" i="3"/>
  <c r="G93" i="3"/>
  <c r="H93" i="3"/>
  <c r="I93" i="3"/>
  <c r="J93" i="3"/>
  <c r="K93" i="3"/>
  <c r="L93" i="3"/>
  <c r="M93" i="3"/>
  <c r="C94" i="3"/>
  <c r="D94" i="3"/>
  <c r="E94" i="3"/>
  <c r="F94" i="3"/>
  <c r="G94" i="3"/>
  <c r="H94" i="3"/>
  <c r="I94" i="3"/>
  <c r="J94" i="3"/>
  <c r="K94" i="3"/>
  <c r="L94" i="3"/>
  <c r="M94" i="3"/>
  <c r="C95" i="3"/>
  <c r="D95" i="3"/>
  <c r="E95" i="3"/>
  <c r="F95" i="3"/>
  <c r="G95" i="3"/>
  <c r="H95" i="3"/>
  <c r="I95" i="3"/>
  <c r="J95" i="3"/>
  <c r="K95" i="3"/>
  <c r="L95" i="3"/>
  <c r="M95" i="3"/>
  <c r="C96" i="3"/>
  <c r="D96" i="3"/>
  <c r="E96" i="3"/>
  <c r="F96" i="3"/>
  <c r="G96" i="3"/>
  <c r="H96" i="3"/>
  <c r="I96" i="3"/>
  <c r="J96" i="3"/>
  <c r="K96" i="3"/>
  <c r="L96" i="3"/>
  <c r="M96" i="3"/>
  <c r="C97" i="3"/>
  <c r="D97" i="3"/>
  <c r="E97" i="3"/>
  <c r="F97" i="3"/>
  <c r="G97" i="3"/>
  <c r="H97" i="3"/>
  <c r="I97" i="3"/>
  <c r="J97" i="3"/>
  <c r="K97" i="3"/>
  <c r="L97" i="3"/>
  <c r="M97" i="3"/>
  <c r="C98" i="3"/>
  <c r="D98" i="3"/>
  <c r="E98" i="3"/>
  <c r="F98" i="3"/>
  <c r="G98" i="3"/>
  <c r="H98" i="3"/>
  <c r="I98" i="3"/>
  <c r="J98" i="3"/>
  <c r="K98" i="3"/>
  <c r="L98" i="3"/>
  <c r="M98" i="3"/>
  <c r="C99" i="3"/>
  <c r="D99" i="3"/>
  <c r="E99" i="3"/>
  <c r="F99" i="3"/>
  <c r="G99" i="3"/>
  <c r="H99" i="3"/>
  <c r="I99" i="3"/>
  <c r="J99" i="3"/>
  <c r="K99" i="3"/>
  <c r="L99" i="3"/>
  <c r="M99" i="3"/>
  <c r="C100" i="3"/>
  <c r="D100" i="3"/>
  <c r="E100" i="3"/>
  <c r="F100" i="3"/>
  <c r="G100" i="3"/>
  <c r="H100" i="3"/>
  <c r="I100" i="3"/>
  <c r="J100" i="3"/>
  <c r="K100" i="3"/>
  <c r="L100" i="3"/>
  <c r="M100" i="3"/>
  <c r="C101" i="3"/>
  <c r="D101" i="3"/>
  <c r="E101" i="3"/>
  <c r="F101" i="3"/>
  <c r="G101" i="3"/>
  <c r="H101" i="3"/>
  <c r="I101" i="3"/>
  <c r="J101" i="3"/>
  <c r="K101" i="3"/>
  <c r="L101" i="3"/>
  <c r="M101" i="3"/>
  <c r="C102" i="3"/>
  <c r="D102" i="3"/>
  <c r="E102" i="3"/>
  <c r="F102" i="3"/>
  <c r="G102" i="3"/>
  <c r="H102" i="3"/>
  <c r="I102" i="3"/>
  <c r="J102" i="3"/>
  <c r="K102" i="3"/>
  <c r="L102" i="3"/>
  <c r="M102" i="3"/>
  <c r="C103" i="3"/>
  <c r="D103" i="3"/>
  <c r="E103" i="3"/>
  <c r="F103" i="3"/>
  <c r="G103" i="3"/>
  <c r="H103" i="3"/>
  <c r="I103" i="3"/>
  <c r="J103" i="3"/>
  <c r="K103" i="3"/>
  <c r="L103" i="3"/>
  <c r="M103" i="3"/>
  <c r="C104" i="3"/>
  <c r="D104" i="3"/>
  <c r="E104" i="3"/>
  <c r="F104" i="3"/>
  <c r="G104" i="3"/>
  <c r="H104" i="3"/>
  <c r="I104" i="3"/>
  <c r="J104" i="3"/>
  <c r="K104" i="3"/>
  <c r="L104" i="3"/>
  <c r="M104" i="3"/>
  <c r="C105" i="3"/>
  <c r="D105" i="3"/>
  <c r="E105" i="3"/>
  <c r="F105" i="3"/>
  <c r="G105" i="3"/>
  <c r="H105" i="3"/>
  <c r="I105" i="3"/>
  <c r="J105" i="3"/>
  <c r="K105" i="3"/>
  <c r="L105" i="3"/>
  <c r="M105" i="3"/>
  <c r="C106" i="3"/>
  <c r="D106" i="3"/>
  <c r="E106" i="3"/>
  <c r="F106" i="3"/>
  <c r="G106" i="3"/>
  <c r="H106" i="3"/>
  <c r="I106" i="3"/>
  <c r="J106" i="3"/>
  <c r="K106" i="3"/>
  <c r="L106" i="3"/>
  <c r="M106" i="3"/>
  <c r="C107" i="3"/>
  <c r="D107" i="3"/>
  <c r="E107" i="3"/>
  <c r="F107" i="3"/>
  <c r="G107" i="3"/>
  <c r="H107" i="3"/>
  <c r="I107" i="3"/>
  <c r="J107" i="3"/>
  <c r="K107" i="3"/>
  <c r="L107" i="3"/>
  <c r="M107" i="3"/>
  <c r="C108" i="3"/>
  <c r="D108" i="3"/>
  <c r="E108" i="3"/>
  <c r="F108" i="3"/>
  <c r="G108" i="3"/>
  <c r="H108" i="3"/>
  <c r="I108" i="3"/>
  <c r="J108" i="3"/>
  <c r="K108" i="3"/>
  <c r="L108" i="3"/>
  <c r="M108" i="3"/>
  <c r="C109" i="3"/>
  <c r="D109" i="3"/>
  <c r="E109" i="3"/>
  <c r="F109" i="3"/>
  <c r="G109" i="3"/>
  <c r="H109" i="3"/>
  <c r="I109" i="3"/>
  <c r="J109" i="3"/>
  <c r="K109" i="3"/>
  <c r="L109" i="3"/>
  <c r="M109" i="3"/>
  <c r="C110" i="3"/>
  <c r="D110" i="3"/>
  <c r="E110" i="3"/>
  <c r="F110" i="3"/>
  <c r="G110" i="3"/>
  <c r="H110" i="3"/>
  <c r="I110" i="3"/>
  <c r="J110" i="3"/>
  <c r="K110" i="3"/>
  <c r="L110" i="3"/>
  <c r="M110" i="3"/>
  <c r="C111" i="3"/>
  <c r="D111" i="3"/>
  <c r="E111" i="3"/>
  <c r="F111" i="3"/>
  <c r="G111" i="3"/>
  <c r="H111" i="3"/>
  <c r="I111" i="3"/>
  <c r="J111" i="3"/>
  <c r="K111" i="3"/>
  <c r="L111" i="3"/>
  <c r="M111" i="3"/>
  <c r="C112" i="3"/>
  <c r="D112" i="3"/>
  <c r="E112" i="3"/>
  <c r="F112" i="3"/>
  <c r="G112" i="3"/>
  <c r="H112" i="3"/>
  <c r="I112" i="3"/>
  <c r="J112" i="3"/>
  <c r="K112" i="3"/>
  <c r="L112" i="3"/>
  <c r="M112" i="3"/>
  <c r="C113" i="3"/>
  <c r="D113" i="3"/>
  <c r="E113" i="3"/>
  <c r="F113" i="3"/>
  <c r="G113" i="3"/>
  <c r="H113" i="3"/>
  <c r="I113" i="3"/>
  <c r="J113" i="3"/>
  <c r="K113" i="3"/>
  <c r="L113" i="3"/>
  <c r="M113" i="3"/>
  <c r="C114" i="3"/>
  <c r="D114" i="3"/>
  <c r="E114" i="3"/>
  <c r="F114" i="3"/>
  <c r="G114" i="3"/>
  <c r="H114" i="3"/>
  <c r="I114" i="3"/>
  <c r="J114" i="3"/>
  <c r="K114" i="3"/>
  <c r="L114" i="3"/>
  <c r="M114" i="3"/>
  <c r="C115" i="3"/>
  <c r="D115" i="3"/>
  <c r="E115" i="3"/>
  <c r="F115" i="3"/>
  <c r="G115" i="3"/>
  <c r="H115" i="3"/>
  <c r="I115" i="3"/>
  <c r="J115" i="3"/>
  <c r="K115" i="3"/>
  <c r="L115" i="3"/>
  <c r="M115" i="3"/>
  <c r="C116" i="3"/>
  <c r="D116" i="3"/>
  <c r="E116" i="3"/>
  <c r="F116" i="3"/>
  <c r="G116" i="3"/>
  <c r="H116" i="3"/>
  <c r="I116" i="3"/>
  <c r="J116" i="3"/>
  <c r="K116" i="3"/>
  <c r="L116" i="3"/>
  <c r="M116" i="3"/>
  <c r="C117" i="3"/>
  <c r="D117" i="3"/>
  <c r="E117" i="3"/>
  <c r="F117" i="3"/>
  <c r="G117" i="3"/>
  <c r="H117" i="3"/>
  <c r="I117" i="3"/>
  <c r="J117" i="3"/>
  <c r="K117" i="3"/>
  <c r="L117" i="3"/>
  <c r="M117" i="3"/>
  <c r="C118" i="3"/>
  <c r="D118" i="3"/>
  <c r="E118" i="3"/>
  <c r="F118" i="3"/>
  <c r="G118" i="3"/>
  <c r="H118" i="3"/>
  <c r="I118" i="3"/>
  <c r="J118" i="3"/>
  <c r="K118" i="3"/>
  <c r="L118" i="3"/>
  <c r="M118" i="3"/>
  <c r="C119" i="3"/>
  <c r="D119" i="3"/>
  <c r="E119" i="3"/>
  <c r="F119" i="3"/>
  <c r="G119" i="3"/>
  <c r="H119" i="3"/>
  <c r="I119" i="3"/>
  <c r="J119" i="3"/>
  <c r="K119" i="3"/>
  <c r="L119" i="3"/>
  <c r="M119" i="3"/>
  <c r="C120" i="3"/>
  <c r="D120" i="3"/>
  <c r="E120" i="3"/>
  <c r="F120" i="3"/>
  <c r="G120" i="3"/>
  <c r="H120" i="3"/>
  <c r="I120" i="3"/>
  <c r="J120" i="3"/>
  <c r="K120" i="3"/>
  <c r="L120" i="3"/>
  <c r="M120" i="3"/>
  <c r="C121" i="3"/>
  <c r="D121" i="3"/>
  <c r="E121" i="3"/>
  <c r="F121" i="3"/>
  <c r="G121" i="3"/>
  <c r="H121" i="3"/>
  <c r="I121" i="3"/>
  <c r="J121" i="3"/>
  <c r="K121" i="3"/>
  <c r="L121" i="3"/>
  <c r="M121" i="3"/>
  <c r="C122" i="3"/>
  <c r="D122" i="3"/>
  <c r="E122" i="3"/>
  <c r="F122" i="3"/>
  <c r="G122" i="3"/>
  <c r="H122" i="3"/>
  <c r="I122" i="3"/>
  <c r="J122" i="3"/>
  <c r="K122" i="3"/>
  <c r="L122" i="3"/>
  <c r="M122" i="3"/>
  <c r="C123" i="3"/>
  <c r="D123" i="3"/>
  <c r="E123" i="3"/>
  <c r="F123" i="3"/>
  <c r="G123" i="3"/>
  <c r="H123" i="3"/>
  <c r="I123" i="3"/>
  <c r="J123" i="3"/>
  <c r="K123" i="3"/>
  <c r="L123" i="3"/>
  <c r="M123" i="3"/>
  <c r="C125" i="3"/>
  <c r="D125" i="3"/>
  <c r="E125" i="3"/>
  <c r="F125" i="3"/>
  <c r="G125" i="3"/>
  <c r="H125" i="3"/>
  <c r="I125" i="3"/>
  <c r="J125" i="3"/>
  <c r="K125" i="3"/>
  <c r="L125" i="3"/>
  <c r="M125" i="3"/>
  <c r="C126" i="3"/>
  <c r="D126" i="3"/>
  <c r="E126" i="3"/>
  <c r="F126" i="3"/>
  <c r="G126" i="3"/>
  <c r="H126" i="3"/>
  <c r="I126" i="3"/>
  <c r="J126" i="3"/>
  <c r="K126" i="3"/>
  <c r="L126" i="3"/>
  <c r="M126" i="3"/>
  <c r="C127" i="3"/>
  <c r="D127" i="3"/>
  <c r="E127" i="3"/>
  <c r="F127" i="3"/>
  <c r="G127" i="3"/>
  <c r="H127" i="3"/>
  <c r="I127" i="3"/>
  <c r="J127" i="3"/>
  <c r="K127" i="3"/>
  <c r="L127" i="3"/>
  <c r="M127" i="3"/>
  <c r="C128" i="3"/>
  <c r="D128" i="3"/>
  <c r="E128" i="3"/>
  <c r="F128" i="3"/>
  <c r="G128" i="3"/>
  <c r="H128" i="3"/>
  <c r="I128" i="3"/>
  <c r="J128" i="3"/>
  <c r="K128" i="3"/>
  <c r="L128" i="3"/>
  <c r="M128" i="3"/>
  <c r="M2" i="3"/>
  <c r="L2" i="3"/>
  <c r="K2" i="3"/>
  <c r="J2" i="3"/>
  <c r="I2" i="3"/>
  <c r="H2" i="3"/>
  <c r="G2" i="3"/>
  <c r="F2" i="3"/>
  <c r="E2" i="3"/>
  <c r="D2" i="3"/>
  <c r="C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planners05</author>
  </authors>
  <commentList>
    <comment ref="B9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ús limitat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<sst xmlns="http://schemas.openxmlformats.org/spreadsheetml/2006/main" count="938" uniqueCount="440">
  <si>
    <t>CE NÚM</t>
  </si>
  <si>
    <t>NOM DEL CENTRE EMISSOR</t>
  </si>
  <si>
    <t>ADF</t>
  </si>
  <si>
    <t>Càmera</t>
  </si>
  <si>
    <t>Comunicacions pròpies</t>
  </si>
  <si>
    <t>Enllaços</t>
  </si>
  <si>
    <t>Fibra</t>
  </si>
  <si>
    <t>FM</t>
  </si>
  <si>
    <t>Policia Local</t>
  </si>
  <si>
    <t>RESCAT</t>
  </si>
  <si>
    <t>TDT</t>
  </si>
  <si>
    <t>TM</t>
  </si>
  <si>
    <t>WiFi</t>
  </si>
  <si>
    <t>FO en CE</t>
  </si>
  <si>
    <t>ALELLA-El Mas Coll</t>
  </si>
  <si>
    <t>ALGERRI</t>
  </si>
  <si>
    <t>ALOS DE BALAGUER</t>
  </si>
  <si>
    <t>ARBOLI</t>
  </si>
  <si>
    <t>ARBÚCIES-Joanet</t>
  </si>
  <si>
    <t>AVELLANES I SANTA LINYA</t>
  </si>
  <si>
    <t>BLANCAFORT</t>
  </si>
  <si>
    <t>BLANES-Dipòsits</t>
  </si>
  <si>
    <t>BOT</t>
  </si>
  <si>
    <t>BOVERA</t>
  </si>
  <si>
    <t>CABACES</t>
  </si>
  <si>
    <t>CALAFELL- Bellamar</t>
  </si>
  <si>
    <t>CAMPDEVÀNOL</t>
  </si>
  <si>
    <t>CAMPDEVÀNOL-Mas Pujols</t>
  </si>
  <si>
    <t>CANYELLES</t>
  </si>
  <si>
    <t>CASTELLAR DE N'HUG</t>
  </si>
  <si>
    <t>CASTELLAR DEL VALLÉS II - El Racó</t>
  </si>
  <si>
    <t>CASTELLCIR- La Penyora</t>
  </si>
  <si>
    <t>CASTELLDEFELS-Can Roca</t>
  </si>
  <si>
    <t>CASTELLNOU DE BAGES</t>
  </si>
  <si>
    <t>CASTELLSERÀ</t>
  </si>
  <si>
    <t>CASTELLVELL DEL CAMP</t>
  </si>
  <si>
    <t>CERCS</t>
  </si>
  <si>
    <t>CERVERA</t>
  </si>
  <si>
    <t>COLLDEJOU</t>
  </si>
  <si>
    <t>COMA I LA PEDRA II</t>
  </si>
  <si>
    <t>CONESA</t>
  </si>
  <si>
    <t>COPONS</t>
  </si>
  <si>
    <t>CORNUDELLA DE MONTSANT</t>
  </si>
  <si>
    <t>CUNIT</t>
  </si>
  <si>
    <t>ESPOT-Espot Esquí</t>
  </si>
  <si>
    <t>FÍGOLS</t>
  </si>
  <si>
    <t>FONOLLOSA I-Canet de Fals</t>
  </si>
  <si>
    <t>FONOLLOSA II</t>
  </si>
  <si>
    <t>FULLEDA</t>
  </si>
  <si>
    <t>GIRONA-Sant Daniel</t>
  </si>
  <si>
    <t>GUINGUETA D'ÀNEU-Escart</t>
  </si>
  <si>
    <t>GUISSONA</t>
  </si>
  <si>
    <t>JUNCOSA</t>
  </si>
  <si>
    <t>LLANÇÀ</t>
  </si>
  <si>
    <t>LLAVORSÍ-Baiasca</t>
  </si>
  <si>
    <t>LLAVORSÍ-Montenartró</t>
  </si>
  <si>
    <t>LLIÇÀ D´AMUNT</t>
  </si>
  <si>
    <t>LLIMIANA</t>
  </si>
  <si>
    <t>LLINARS DEL VALLÈS</t>
  </si>
  <si>
    <t>LLORAC</t>
  </si>
  <si>
    <t>LLORET DE MAR-Serrabrava</t>
  </si>
  <si>
    <t>MAÇANET DE LA SELVA</t>
  </si>
  <si>
    <t>MALDÀ-Llorenç de Rocafort</t>
  </si>
  <si>
    <t>MASQUEFA-Can Parellada</t>
  </si>
  <si>
    <t>MASSANES-Sant Roc III</t>
  </si>
  <si>
    <t>MATARÓ-Vallveric-Vistalegre</t>
  </si>
  <si>
    <t>MIERES</t>
  </si>
  <si>
    <t>MOLINA-Alabaus-Roc Blanc</t>
  </si>
  <si>
    <t>MOLINA-Serrat Comella</t>
  </si>
  <si>
    <t>MONTAGUT I OIX</t>
  </si>
  <si>
    <t>MONTGAI-Butsènit</t>
  </si>
  <si>
    <t>MONTORNÈS DE SEGARRA</t>
  </si>
  <si>
    <t>MONT-RAL II</t>
  </si>
  <si>
    <t>MORERA DE MONTSANT</t>
  </si>
  <si>
    <t>MURA II</t>
  </si>
  <si>
    <t>OLÉRDOLA-Daltmar</t>
  </si>
  <si>
    <t>OLIOLA</t>
  </si>
  <si>
    <t>OMELLS NA GAIA II</t>
  </si>
  <si>
    <t>OS DE BALAGUER-Gerb-Camarasa</t>
  </si>
  <si>
    <t>OSSÓ DE SIO II</t>
  </si>
  <si>
    <t>PALMA D'EBRE</t>
  </si>
  <si>
    <t>PASSANANT</t>
  </si>
  <si>
    <t>PINÓS-Vallmanya</t>
  </si>
  <si>
    <t>PONT ARMENTERA II</t>
  </si>
  <si>
    <t>PONT DE MOLINS</t>
  </si>
  <si>
    <t>PORRERA</t>
  </si>
  <si>
    <t>PRAT DE COMTE</t>
  </si>
  <si>
    <t>RAJADELL-Can Miralles</t>
  </si>
  <si>
    <t>RASQUERA</t>
  </si>
  <si>
    <t>RIALP-Caregue-Escàs</t>
  </si>
  <si>
    <t>RIBA II</t>
  </si>
  <si>
    <t>RIBERA D'URGELLET-Espalagueró</t>
  </si>
  <si>
    <t>RINER</t>
  </si>
  <si>
    <t>RIUDARENES-Can Fornaca</t>
  </si>
  <si>
    <t>RUBIÓ</t>
  </si>
  <si>
    <t>SABADELL-Corte Inglés</t>
  </si>
  <si>
    <t>SANT AGUSTI LLUÇANES</t>
  </si>
  <si>
    <t>SANT BARTOMEU DEL GRAU</t>
  </si>
  <si>
    <t>SANT BOI DE LLUÇANES</t>
  </si>
  <si>
    <t>SANT CLIMENT DE LLOBREGAT</t>
  </si>
  <si>
    <t>SANT FOST DE CAMPSENTELLES- La Conreria</t>
  </si>
  <si>
    <t>SANT ISCLE DE VALLALTA</t>
  </si>
  <si>
    <t>SANT JOAN DE LES ABADESSES-Solei Avall</t>
  </si>
  <si>
    <t>SANT JULIA DE RAMIS II</t>
  </si>
  <si>
    <t>SANT MATEU DE BAGES-Salo</t>
  </si>
  <si>
    <t>SANT MATEU DE BAGES-Valls de Torroella-Navàs</t>
  </si>
  <si>
    <t>SANT MORI</t>
  </si>
  <si>
    <t>SANT PERE DE RIBES-Can Lloses</t>
  </si>
  <si>
    <t>SANT PERE DE RIBES-El Mas Alba</t>
  </si>
  <si>
    <t>SANT PERE SALLAVINERA</t>
  </si>
  <si>
    <t>SANT POL DE MAR II</t>
  </si>
  <si>
    <t>SANT QUIRZE SAFAJA-Les Clotes</t>
  </si>
  <si>
    <t>SANT SADURNI D'OSORMORT</t>
  </si>
  <si>
    <t>SANT SALVADOR DE GUARDIOLA II-Can Batlle</t>
  </si>
  <si>
    <t>SANT SALVADOR DE GUARDIOLA-Ca l'Esteve</t>
  </si>
  <si>
    <t>SANTA CECILIA VOLTREGÀ</t>
  </si>
  <si>
    <t>SANTA EULÀLIA RIUPRIMER</t>
  </si>
  <si>
    <t>SANTA MARIA DE MARTORELLES - P.I.</t>
  </si>
  <si>
    <t>SANTA PAU</t>
  </si>
  <si>
    <t>SARROCA DE BELLERA-La Mola d'Amunt</t>
  </si>
  <si>
    <t>SENAN</t>
  </si>
  <si>
    <t>SEU D'URGELL-Pla de les Forques</t>
  </si>
  <si>
    <t>SITGES-Vallpineda II</t>
  </si>
  <si>
    <t>SOLERÀS</t>
  </si>
  <si>
    <t>SORIGUERA-Rubió</t>
  </si>
  <si>
    <t>TALAVERA-Pallerols</t>
  </si>
  <si>
    <t>TAVERTET-Rupit i Pruit</t>
  </si>
  <si>
    <t>TERRADES</t>
  </si>
  <si>
    <t>TIVISSA</t>
  </si>
  <si>
    <t>TORÀ-Serra Claret</t>
  </si>
  <si>
    <t>TORDERA-Àgora Parc</t>
  </si>
  <si>
    <t>TORROELLA MONTGRI-Bombers</t>
  </si>
  <si>
    <t>TOSES-Fornells</t>
  </si>
  <si>
    <t>TOSES-Nevà</t>
  </si>
  <si>
    <t>ULLASTRELL-La Creu dels Tres Batlles</t>
  </si>
  <si>
    <t>VALLCLARA-Les Forques</t>
  </si>
  <si>
    <t>VALLIRANA-Can Julià</t>
  </si>
  <si>
    <t>VALLROMANES II</t>
  </si>
  <si>
    <t>VANSA I FORNOLS</t>
  </si>
  <si>
    <t>VECIANA</t>
  </si>
  <si>
    <t>VILADRAU-Guilleries</t>
  </si>
  <si>
    <t>MORA la NOVA-Pl Molló (centre emissor en construcció)</t>
  </si>
  <si>
    <t>TARIFES</t>
  </si>
  <si>
    <t>POTENCIA kW</t>
  </si>
  <si>
    <t>Transformadors</t>
  </si>
  <si>
    <t>Tipologia línia</t>
  </si>
  <si>
    <t>Traçat línia</t>
  </si>
  <si>
    <t>Tensió (V)</t>
  </si>
  <si>
    <t>3.0TD</t>
  </si>
  <si>
    <t>2.0TD</t>
  </si>
  <si>
    <t>3.0A</t>
  </si>
  <si>
    <t>P</t>
  </si>
  <si>
    <t>Cessió FGC</t>
  </si>
  <si>
    <t>Plaques solars ajuntament</t>
  </si>
  <si>
    <t>Procés desmantellament</t>
  </si>
  <si>
    <t>Pendent suministrament</t>
  </si>
  <si>
    <t>Cessió</t>
  </si>
  <si>
    <t>CODI</t>
  </si>
  <si>
    <t>EMPLAÇAMENT</t>
  </si>
  <si>
    <t>TORRE</t>
  </si>
  <si>
    <t>CASETA (m2)</t>
  </si>
  <si>
    <t>ETRS 89 - UTMX</t>
  </si>
  <si>
    <t>ETRS 89 - UTMY</t>
  </si>
  <si>
    <t>LON(GR MIN SEG E/W) </t>
  </si>
  <si>
    <t>LAT(GR MIN SEG N)</t>
  </si>
  <si>
    <t>Vehicle</t>
  </si>
  <si>
    <t xml:space="preserve">2 16 31.7592 E </t>
  </si>
  <si>
    <t>41 30 10.3663 N</t>
  </si>
  <si>
    <t>Turisme</t>
  </si>
  <si>
    <t xml:space="preserve">0 38 7.3286 E </t>
  </si>
  <si>
    <t>41 49 6.4465 N</t>
  </si>
  <si>
    <t xml:space="preserve">0 57 15.7458 E </t>
  </si>
  <si>
    <t xml:space="preserve"> 41 55 1.9586 N</t>
  </si>
  <si>
    <t>4X4</t>
  </si>
  <si>
    <t>ARBOLÍ</t>
  </si>
  <si>
    <t xml:space="preserve">0 57 6.9068 E </t>
  </si>
  <si>
    <t xml:space="preserve"> 41 14 29.6929 N</t>
  </si>
  <si>
    <t xml:space="preserve">2 30 45.4538 E </t>
  </si>
  <si>
    <t>41 50 1.1895 N</t>
  </si>
  <si>
    <t>4x4</t>
  </si>
  <si>
    <t xml:space="preserve">0 42 57.2142 E </t>
  </si>
  <si>
    <t xml:space="preserve"> 41 54 58.8629 N</t>
  </si>
  <si>
    <t xml:space="preserve">1 9 52.5796 E </t>
  </si>
  <si>
    <t>41 26 6.7372 N</t>
  </si>
  <si>
    <t xml:space="preserve">2 47 6.5472 E </t>
  </si>
  <si>
    <t>41 40 20.5491 N</t>
  </si>
  <si>
    <t>turisme</t>
  </si>
  <si>
    <t xml:space="preserve">0 22 55.2411 E </t>
  </si>
  <si>
    <t xml:space="preserve"> 41 0 49.3548 N</t>
  </si>
  <si>
    <t xml:space="preserve">0 38 20.0437 E </t>
  </si>
  <si>
    <t xml:space="preserve"> 41 19 51.0828 N</t>
  </si>
  <si>
    <t>CABACÉS</t>
  </si>
  <si>
    <t xml:space="preserve">0 43 21.8487 E </t>
  </si>
  <si>
    <t>E 41 14 26.9317 N</t>
  </si>
  <si>
    <t xml:space="preserve">1 34 58.5089 E </t>
  </si>
  <si>
    <t xml:space="preserve"> E 41 11 47.5128 N</t>
  </si>
  <si>
    <t>4X4 (200m)</t>
  </si>
  <si>
    <t xml:space="preserve">2 10 29.7344 E </t>
  </si>
  <si>
    <t>42 13 25.8229 N</t>
  </si>
  <si>
    <t xml:space="preserve">2 7 5.4633 E </t>
  </si>
  <si>
    <t>42 14 34.7545 N</t>
  </si>
  <si>
    <t xml:space="preserve">1 44 17.7247 E </t>
  </si>
  <si>
    <t>41 17 10.5955 N</t>
  </si>
  <si>
    <t xml:space="preserve">2 1 6.4094 E </t>
  </si>
  <si>
    <t>42 17 15.0778 N</t>
  </si>
  <si>
    <t>2 3 30.3118 E</t>
  </si>
  <si>
    <t>41 37 31.7167 N</t>
  </si>
  <si>
    <t xml:space="preserve">2 9 54.0835 E </t>
  </si>
  <si>
    <t>41 47 17.7685 N</t>
  </si>
  <si>
    <t xml:space="preserve">1 57 52.0361 E </t>
  </si>
  <si>
    <t>41 17 1.406 N</t>
  </si>
  <si>
    <t xml:space="preserve">1 49 16.6125 E </t>
  </si>
  <si>
    <t>41 48 56.7726 N</t>
  </si>
  <si>
    <t xml:space="preserve">0 59 48.8395 E </t>
  </si>
  <si>
    <t>41 45 11.4704 N</t>
  </si>
  <si>
    <t xml:space="preserve">1 5 42.9397 E </t>
  </si>
  <si>
    <t>41 10 46.682 N</t>
  </si>
  <si>
    <t xml:space="preserve">1 51 17.4128 E </t>
  </si>
  <si>
    <t>42 10 59.8212 N</t>
  </si>
  <si>
    <t xml:space="preserve">1 16 8.0291 E </t>
  </si>
  <si>
    <t>41 39 9.5954 N</t>
  </si>
  <si>
    <t xml:space="preserve">0 53 29.4153 E </t>
  </si>
  <si>
    <t>41 6 1.3332 N</t>
  </si>
  <si>
    <t xml:space="preserve">1 36 38.0007 E </t>
  </si>
  <si>
    <t>42 10 4.1643 N</t>
  </si>
  <si>
    <t xml:space="preserve">1 17 41.7091 E </t>
  </si>
  <si>
    <t>41 31 8.7914 N</t>
  </si>
  <si>
    <t>1 31 6.3784 E</t>
  </si>
  <si>
    <t>41 38 6.6706 N</t>
  </si>
  <si>
    <t xml:space="preserve">0 54 43.5264 E </t>
  </si>
  <si>
    <t>41 15 39.5204 N</t>
  </si>
  <si>
    <t xml:space="preserve">1 37 21.3134 E </t>
  </si>
  <si>
    <t>41 13 28.8591 N</t>
  </si>
  <si>
    <t>1 4 32.8451 E</t>
  </si>
  <si>
    <t>42 32 43.8361 N</t>
  </si>
  <si>
    <t>4X4 (100 M)</t>
  </si>
  <si>
    <t xml:space="preserve">1 47 56.3166 E </t>
  </si>
  <si>
    <t>42 10 2.7132 N</t>
  </si>
  <si>
    <t xml:space="preserve">1 45 0.5322 E </t>
  </si>
  <si>
    <t>41 45 41.6001 N</t>
  </si>
  <si>
    <t xml:space="preserve">1 40 4.6547 E </t>
  </si>
  <si>
    <t>41 45 19.5992 N</t>
  </si>
  <si>
    <t>Turisme, últim tram 4X4</t>
  </si>
  <si>
    <t xml:space="preserve">1 1 28.2495 E </t>
  </si>
  <si>
    <t>41 27 58.1222 N</t>
  </si>
  <si>
    <t xml:space="preserve">2 51 9.2401 E </t>
  </si>
  <si>
    <t>41 59 15.4794 N</t>
  </si>
  <si>
    <t xml:space="preserve">1 7 59.1425 E </t>
  </si>
  <si>
    <t>42 32 22.4497 N</t>
  </si>
  <si>
    <t>1 18 40.4825 E</t>
  </si>
  <si>
    <t>41 47 3.0026 N</t>
  </si>
  <si>
    <t>0 46 8.2162 E</t>
  </si>
  <si>
    <t>41 23 3.8148 N</t>
  </si>
  <si>
    <t>3 7 14.8011 E</t>
  </si>
  <si>
    <t>42 21 23.0473 N</t>
  </si>
  <si>
    <t xml:space="preserve">1 9 53.4314 E </t>
  </si>
  <si>
    <t>42 30 18.0261 N</t>
  </si>
  <si>
    <t xml:space="preserve">1 13 13.5149 E </t>
  </si>
  <si>
    <t>42 26 52.9234 N</t>
  </si>
  <si>
    <t xml:space="preserve">2 13 54.3849 E </t>
  </si>
  <si>
    <t>41 36 31.7678 N</t>
  </si>
  <si>
    <t xml:space="preserve">0 55 16.7786 E </t>
  </si>
  <si>
    <t>42 4 40.9311 N</t>
  </si>
  <si>
    <t xml:space="preserve">2 23 17.1151 E </t>
  </si>
  <si>
    <t>41 37 2.6746 N</t>
  </si>
  <si>
    <t xml:space="preserve">1 18 26.5849 E </t>
  </si>
  <si>
    <t>41 33 37.3725 N</t>
  </si>
  <si>
    <t xml:space="preserve">2 52 11.7007 E </t>
  </si>
  <si>
    <t>41 43 28.4869 N</t>
  </si>
  <si>
    <t>2 42 0.4141 E</t>
  </si>
  <si>
    <t>41 47 9.1259 N</t>
  </si>
  <si>
    <t xml:space="preserve">1 2 36.5935 E </t>
  </si>
  <si>
    <t>41 33 3.877 N</t>
  </si>
  <si>
    <t xml:space="preserve">1 49 41.7322 E </t>
  </si>
  <si>
    <t>41 30 9.7061 N</t>
  </si>
  <si>
    <t>2 40 5.6078 E</t>
  </si>
  <si>
    <t>41 46 10.8682 N</t>
  </si>
  <si>
    <t xml:space="preserve">2 27 5.0286 E </t>
  </si>
  <si>
    <t>41 33 50.4088 N</t>
  </si>
  <si>
    <t xml:space="preserve">2 39 16.0274 E </t>
  </si>
  <si>
    <t>42 8 7.7216 N</t>
  </si>
  <si>
    <t>MOLINA-Alabaus</t>
  </si>
  <si>
    <t xml:space="preserve">1 56 58.14 E </t>
  </si>
  <si>
    <t>42 19 15.85 N</t>
  </si>
  <si>
    <t xml:space="preserve">1 56 9.8797 E </t>
  </si>
  <si>
    <t>42 19 30.6103 N</t>
  </si>
  <si>
    <t xml:space="preserve">2 33 33.0812 E </t>
  </si>
  <si>
    <t>42 13 3.1099 N</t>
  </si>
  <si>
    <t>0 57 43.8175 E</t>
  </si>
  <si>
    <t>41 47 49.5004 N</t>
  </si>
  <si>
    <t xml:space="preserve">1 12 7.4551 E </t>
  </si>
  <si>
    <t>41 36 10.6859 N</t>
  </si>
  <si>
    <t xml:space="preserve">1 5 54.119 E </t>
  </si>
  <si>
    <t>41 17 18.5933 N</t>
  </si>
  <si>
    <t xml:space="preserve">0 48 34.7587 E </t>
  </si>
  <si>
    <t>41 15 10.0661 N</t>
  </si>
  <si>
    <t xml:space="preserve">1 59 26.8145 E </t>
  </si>
  <si>
    <t>41 42 13.3311 N</t>
  </si>
  <si>
    <t>1 41 49.5364 E</t>
  </si>
  <si>
    <t>41 17 13.0952 N</t>
  </si>
  <si>
    <t>1 10 22.6983 E</t>
  </si>
  <si>
    <t>41 52 37.1129 N</t>
  </si>
  <si>
    <t xml:space="preserve">1 4 50.2806 E </t>
  </si>
  <si>
    <t>41 29 58.0422 N</t>
  </si>
  <si>
    <t xml:space="preserve">0 48 10.1042 E </t>
  </si>
  <si>
    <t>41 49 16.574 N</t>
  </si>
  <si>
    <t xml:space="preserve">1 8 3.2345 E </t>
  </si>
  <si>
    <t>41 45 47.9075 N</t>
  </si>
  <si>
    <t xml:space="preserve">0 40 1.7889 E </t>
  </si>
  <si>
    <t>41 17 17.5261 N</t>
  </si>
  <si>
    <t xml:space="preserve">1 12 10.2937 E </t>
  </si>
  <si>
    <t>41 31 41.6796 N</t>
  </si>
  <si>
    <t xml:space="preserve">1 37 24.6864 E </t>
  </si>
  <si>
    <t>41 50 54.4273 N</t>
  </si>
  <si>
    <t>1 21 38.9777 E</t>
  </si>
  <si>
    <t>41 22 57.9309 N</t>
  </si>
  <si>
    <t>2 55 45.6296 E</t>
  </si>
  <si>
    <t>42 18 57.2381 N</t>
  </si>
  <si>
    <t xml:space="preserve">0 51 25.728 E </t>
  </si>
  <si>
    <t>41 11 11.5606 N</t>
  </si>
  <si>
    <t xml:space="preserve">0 24 5.0636 E </t>
  </si>
  <si>
    <t>40 59 16.6468 N</t>
  </si>
  <si>
    <t xml:space="preserve">1 42 52.4154 E </t>
  </si>
  <si>
    <t>41 43 56.3662 N</t>
  </si>
  <si>
    <t xml:space="preserve">0 36 1.0141 E </t>
  </si>
  <si>
    <t xml:space="preserve"> 41 0 7.6506 N</t>
  </si>
  <si>
    <t>1 6 17.9244 E</t>
  </si>
  <si>
    <t>42 28 18.7506 N</t>
  </si>
  <si>
    <t xml:space="preserve">1 10 29.4163 E </t>
  </si>
  <si>
    <t>41 18 58.834 N</t>
  </si>
  <si>
    <t>1 23 16.0697 E</t>
  </si>
  <si>
    <t xml:space="preserve"> 42 14 32.0995 N</t>
  </si>
  <si>
    <t xml:space="preserve">1 34 47.0414 E </t>
  </si>
  <si>
    <t>41 54 17.1593 N</t>
  </si>
  <si>
    <t xml:space="preserve">2 37 58.909 E </t>
  </si>
  <si>
    <t>41 49 0.4178 N</t>
  </si>
  <si>
    <t xml:space="preserve">1 32 58.699 E </t>
  </si>
  <si>
    <t>41 37 59.2516 N</t>
  </si>
  <si>
    <t>2 6 0.0777 E</t>
  </si>
  <si>
    <t xml:space="preserve"> 41 33 20.813 N</t>
  </si>
  <si>
    <t xml:space="preserve">2 8 20.1652 E </t>
  </si>
  <si>
    <t xml:space="preserve"> 42 5 47.5942 N</t>
  </si>
  <si>
    <t xml:space="preserve">2 10 29.9271 E </t>
  </si>
  <si>
    <t>41 58 54.6749 N</t>
  </si>
  <si>
    <t xml:space="preserve">2 9 18.9088 E </t>
  </si>
  <si>
    <t>42 3 38.2447 N</t>
  </si>
  <si>
    <t>2 0 15.4752 E</t>
  </si>
  <si>
    <t>41 20 14.2463 N</t>
  </si>
  <si>
    <t xml:space="preserve">2 14 44.6459 E </t>
  </si>
  <si>
    <t>41 29 30.7994 N</t>
  </si>
  <si>
    <t xml:space="preserve">2 33 42.8195 E </t>
  </si>
  <si>
    <t>41 37 54.3968 N</t>
  </si>
  <si>
    <t xml:space="preserve">2 17 52.4219 E </t>
  </si>
  <si>
    <t>42 13 46.4398 N</t>
  </si>
  <si>
    <t>2 51 13.237 E</t>
  </si>
  <si>
    <t>42 1 47.8076 N</t>
  </si>
  <si>
    <t xml:space="preserve">1 38 27.1541 E </t>
  </si>
  <si>
    <t>41 50 36.8524 N</t>
  </si>
  <si>
    <t>1 43 1.6845 E</t>
  </si>
  <si>
    <t>41 50 51.0342 N</t>
  </si>
  <si>
    <t xml:space="preserve">2 59 8.7125 E </t>
  </si>
  <si>
    <t>42 9 27.567 N</t>
  </si>
  <si>
    <t xml:space="preserve">1 47 47.193 E </t>
  </si>
  <si>
    <t>41 16 52.7346 N</t>
  </si>
  <si>
    <t xml:space="preserve"> </t>
  </si>
  <si>
    <t>1 48 36.8801 E</t>
  </si>
  <si>
    <t>41 15 18.2746 N</t>
  </si>
  <si>
    <t>1 33 46.9007 E</t>
  </si>
  <si>
    <t>41 44 21.5156 N</t>
  </si>
  <si>
    <t>2 37 6.593 E</t>
  </si>
  <si>
    <t>41 36 48.8138 N</t>
  </si>
  <si>
    <t xml:space="preserve">2 10 30.5121 E </t>
  </si>
  <si>
    <t>41 43 48.6049 N</t>
  </si>
  <si>
    <t xml:space="preserve">4X4 </t>
  </si>
  <si>
    <t>2 22 44.0448 E</t>
  </si>
  <si>
    <t>41 54 30.6084 N</t>
  </si>
  <si>
    <t xml:space="preserve">1 46 4.756 E </t>
  </si>
  <si>
    <t>41 41 23.1959 N</t>
  </si>
  <si>
    <t xml:space="preserve">1 46 13.6191 E </t>
  </si>
  <si>
    <t>41 39 13.919 N</t>
  </si>
  <si>
    <t>2 13 16.0313 E</t>
  </si>
  <si>
    <t>42 0 4.15 N</t>
  </si>
  <si>
    <t>2 11 18.467 E</t>
  </si>
  <si>
    <t>41 55 1.7052 N</t>
  </si>
  <si>
    <t xml:space="preserve">2 15 1.0016 E </t>
  </si>
  <si>
    <t>41 31 10.7769 N</t>
  </si>
  <si>
    <t>2 38 25.6555 E</t>
  </si>
  <si>
    <t>42 9 20.0628 N</t>
  </si>
  <si>
    <t xml:space="preserve">0 53 57.9947 E </t>
  </si>
  <si>
    <t>42 23 7.435 N</t>
  </si>
  <si>
    <t xml:space="preserve">1 5 20.7506 E </t>
  </si>
  <si>
    <t>41 28 2.8619 N</t>
  </si>
  <si>
    <t>1 27 38.4305 E</t>
  </si>
  <si>
    <t>42 21 58.1753 N</t>
  </si>
  <si>
    <t>1 50 3.9889 E</t>
  </si>
  <si>
    <t>41 15 0.6827 N</t>
  </si>
  <si>
    <t xml:space="preserve">0 40 59.9414 E </t>
  </si>
  <si>
    <t>41 25 12.0487 N</t>
  </si>
  <si>
    <t xml:space="preserve">1 12 58.9045 E </t>
  </si>
  <si>
    <t>42 22 30.1652 N</t>
  </si>
  <si>
    <t xml:space="preserve">1 21 32.3965 E </t>
  </si>
  <si>
    <t>41 37 16.8195 N</t>
  </si>
  <si>
    <t>2 26 17.938 E</t>
  </si>
  <si>
    <t>42 1 16.7389 N</t>
  </si>
  <si>
    <t xml:space="preserve">2 50 38.7547 E </t>
  </si>
  <si>
    <t>42 18 38.1629 N</t>
  </si>
  <si>
    <t xml:space="preserve">0 44 12.1676 E </t>
  </si>
  <si>
    <t>41 2 3.1663 N</t>
  </si>
  <si>
    <t>1 28 20.9209 E</t>
  </si>
  <si>
    <t>41 49 8.5652 N</t>
  </si>
  <si>
    <t xml:space="preserve">2 39 35.5027 E </t>
  </si>
  <si>
    <t>41 42 21.8959 N</t>
  </si>
  <si>
    <t>TORRE DE FONTAUBELLA</t>
  </si>
  <si>
    <t xml:space="preserve">0 52 30.6146 E </t>
  </si>
  <si>
    <t>41 7 2.1843 N</t>
  </si>
  <si>
    <t>--</t>
  </si>
  <si>
    <t>Desmantellat</t>
  </si>
  <si>
    <t>3 10 6.1346 E</t>
  </si>
  <si>
    <t>42 2 56.3703 N</t>
  </si>
  <si>
    <t>2 3 20.4934 E</t>
  </si>
  <si>
    <t>42 19 18.2683 N</t>
  </si>
  <si>
    <t xml:space="preserve">2 4 55.7709 E </t>
  </si>
  <si>
    <t>42 19 12.5578 N</t>
  </si>
  <si>
    <t xml:space="preserve">1 59 10.9817 E </t>
  </si>
  <si>
    <t>41 32 8.8947 N</t>
  </si>
  <si>
    <t>0 59 21.6512 E</t>
  </si>
  <si>
    <t>41 22 50.9497 N</t>
  </si>
  <si>
    <t xml:space="preserve">1 54 51.2724 E </t>
  </si>
  <si>
    <t>41 22 30.5514 N</t>
  </si>
  <si>
    <t xml:space="preserve">2 18 26.8812 E </t>
  </si>
  <si>
    <t>41 32 3.5595 N</t>
  </si>
  <si>
    <t>1 28 52.6321 E</t>
  </si>
  <si>
    <t>42 15 17.9654 N</t>
  </si>
  <si>
    <t>Vehicle 4x4</t>
  </si>
  <si>
    <t>1 29 1.1758 E</t>
  </si>
  <si>
    <t>41 39 58.942 N</t>
  </si>
  <si>
    <t xml:space="preserve">2 20 12.4931 E </t>
  </si>
  <si>
    <t>41 52 48.2756 N</t>
  </si>
  <si>
    <t>AC20</t>
  </si>
  <si>
    <t>En construcció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</si>
</sst>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b/>
      <sz val="14"/>
      <color rgb="FF00B050"/>
      <name val="Wingdings 2"/>
      <family val="1"/>
      <charset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rgb="FFFFFFFF"/>
      <name val="Arial"/>
      <family val="2"/>
    </font>
    <font>
      <sz val="11"/>
      <color rgb="FFFFFFFF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50505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center"/>
    </xf>
    <xf numFmtId="1" fontId="6" fillId="0" borderId="0" xfId="0" applyNumberFormat="1" applyFont="1"/>
    <xf numFmtId="0" fontId="2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1" fontId="3" fillId="0" borderId="3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left"/>
    </xf>
    <xf numFmtId="1" fontId="3" fillId="0" borderId="4" xfId="0" applyNumberFormat="1" applyFont="1" applyBorder="1" applyAlignment="1">
      <alignment horizontal="right"/>
    </xf>
    <xf numFmtId="0" fontId="0" fillId="0" borderId="3" xfId="0" applyBorder="1"/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/>
    <xf numFmtId="0" fontId="6" fillId="0" borderId="3" xfId="0" quotePrefix="1" applyFont="1" applyBorder="1"/>
  </cellXfs>
  <cellStyles count="2">
    <cellStyle name="Normal" xfId="0" builtinId="0"/>
    <cellStyle name="Normal_Full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11020003_SC\003_Area_Infraestructura_i_SSGG\050-TASQUES_Infraestructures\TASQUES_INFRAESTRUCTUR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.ftx.gencat.cat\314$\GSTIC\015_Infraestructures%20Torres\015-OFICINA%20D26\01.TORRES\01.TITULARITATS\15.%20Dades%20SERVEIS%20cobertures%20TVC-FM\231102_serveis_CATC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15_Infraestructures%20Torres\015-OFICINA%20D26\01.TORRES\TORRES_MASTER_BBDD_CE_CATC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I"/>
      <sheetName val="Cat-Conn"/>
      <sheetName val="Taula"/>
      <sheetName val="LE's"/>
      <sheetName val="Robatoris"/>
      <sheetName val="Coub. "/>
      <sheetName val="Confort 16"/>
      <sheetName val="Confort 17"/>
      <sheetName val="Duració contractes"/>
      <sheetName val="Seg. Contractació"/>
      <sheetName val="Incid. Cat-Conn"/>
      <sheetName val="Cont. Vodafone"/>
      <sheetName val="Actuacions"/>
      <sheetName val="Num emp CatConn"/>
      <sheetName val="Num emp CAI"/>
      <sheetName val="SIMS_Verificats"/>
      <sheetName val="SIMS"/>
      <sheetName val="Responsabilitats"/>
      <sheetName val="Full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4"/>
    </sheetNames>
    <sheetDataSet>
      <sheetData sheetId="0">
        <row r="2">
          <cell r="A2">
            <v>1761</v>
          </cell>
          <cell r="B2" t="str">
            <v>ALÒS DE BALAGUER</v>
          </cell>
          <cell r="C2" t="str">
            <v>Alòs De Balaguer</v>
          </cell>
          <cell r="D2" t="str">
            <v>Noguera</v>
          </cell>
          <cell r="E2">
            <v>4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1</v>
          </cell>
          <cell r="O2">
            <v>2</v>
          </cell>
          <cell r="P2">
            <v>1</v>
          </cell>
        </row>
        <row r="3">
          <cell r="A3">
            <v>1785</v>
          </cell>
          <cell r="B3" t="str">
            <v>ARBOLÍ</v>
          </cell>
          <cell r="C3" t="str">
            <v>Arbolí</v>
          </cell>
          <cell r="D3" t="str">
            <v>Baix Camp</v>
          </cell>
          <cell r="E3">
            <v>3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1</v>
          </cell>
          <cell r="O3">
            <v>1</v>
          </cell>
          <cell r="P3">
            <v>1</v>
          </cell>
        </row>
        <row r="4">
          <cell r="A4">
            <v>1841</v>
          </cell>
          <cell r="B4" t="str">
            <v>CALAFELL- Bellamar</v>
          </cell>
          <cell r="C4" t="str">
            <v>Calafell</v>
          </cell>
          <cell r="D4" t="str">
            <v>Baix Penedès</v>
          </cell>
          <cell r="E4">
            <v>6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  <cell r="L4">
            <v>0</v>
          </cell>
          <cell r="M4">
            <v>0</v>
          </cell>
          <cell r="N4">
            <v>1</v>
          </cell>
          <cell r="O4">
            <v>2</v>
          </cell>
          <cell r="P4">
            <v>2</v>
          </cell>
        </row>
        <row r="5">
          <cell r="A5">
            <v>1774</v>
          </cell>
          <cell r="B5" t="str">
            <v>CAMPDEVÀNOL-Mas Pujols</v>
          </cell>
          <cell r="C5" t="str">
            <v>Campdevànol</v>
          </cell>
          <cell r="D5" t="str">
            <v>Ripollès</v>
          </cell>
          <cell r="E5">
            <v>2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1</v>
          </cell>
          <cell r="O5">
            <v>0</v>
          </cell>
          <cell r="P5">
            <v>1</v>
          </cell>
        </row>
        <row r="6">
          <cell r="A6">
            <v>1790</v>
          </cell>
          <cell r="B6" t="str">
            <v>CASTELLNOU DE BAGES</v>
          </cell>
          <cell r="C6" t="str">
            <v>Castellnou De Bages</v>
          </cell>
          <cell r="D6" t="str">
            <v>Bages</v>
          </cell>
          <cell r="E6">
            <v>5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</v>
          </cell>
          <cell r="O6">
            <v>2</v>
          </cell>
          <cell r="P6">
            <v>1</v>
          </cell>
        </row>
        <row r="7">
          <cell r="A7">
            <v>1839</v>
          </cell>
          <cell r="B7" t="str">
            <v>COLLDEJOU</v>
          </cell>
          <cell r="C7" t="str">
            <v>Colldejou</v>
          </cell>
          <cell r="D7" t="str">
            <v>Baix Camp</v>
          </cell>
          <cell r="E7">
            <v>3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2</v>
          </cell>
          <cell r="O7">
            <v>1</v>
          </cell>
          <cell r="P7">
            <v>0</v>
          </cell>
        </row>
        <row r="8">
          <cell r="A8">
            <v>1754</v>
          </cell>
          <cell r="B8" t="str">
            <v>CUNIT</v>
          </cell>
          <cell r="C8" t="str">
            <v>Cunit</v>
          </cell>
          <cell r="D8" t="str">
            <v>Baix Penedès</v>
          </cell>
          <cell r="E8">
            <v>3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1</v>
          </cell>
          <cell r="O8">
            <v>1</v>
          </cell>
          <cell r="P8">
            <v>1</v>
          </cell>
        </row>
        <row r="9">
          <cell r="A9">
            <v>1756</v>
          </cell>
          <cell r="B9" t="str">
            <v>FONOLLOSA I-Canet de Fals</v>
          </cell>
          <cell r="C9" t="str">
            <v>Fonollosa</v>
          </cell>
          <cell r="D9" t="str">
            <v>Bages</v>
          </cell>
          <cell r="E9">
            <v>5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1</v>
          </cell>
          <cell r="O9">
            <v>2</v>
          </cell>
          <cell r="P9">
            <v>2</v>
          </cell>
        </row>
        <row r="10">
          <cell r="A10">
            <v>1806</v>
          </cell>
          <cell r="B10" t="str">
            <v>JUNCOSA</v>
          </cell>
          <cell r="C10" t="str">
            <v>Juncosa</v>
          </cell>
          <cell r="D10" t="str">
            <v>Garrigues</v>
          </cell>
          <cell r="E10">
            <v>3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1</v>
          </cell>
          <cell r="O10">
            <v>1</v>
          </cell>
          <cell r="P10">
            <v>1</v>
          </cell>
        </row>
        <row r="11">
          <cell r="A11">
            <v>1764</v>
          </cell>
          <cell r="B11" t="str">
            <v>LLAVORSÍ-Montenartró</v>
          </cell>
          <cell r="C11" t="str">
            <v>Llavorsí</v>
          </cell>
          <cell r="D11" t="str">
            <v>Pallars Sobirà</v>
          </cell>
          <cell r="E11">
            <v>3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1</v>
          </cell>
          <cell r="O11">
            <v>1</v>
          </cell>
          <cell r="P11">
            <v>1</v>
          </cell>
        </row>
        <row r="12">
          <cell r="A12">
            <v>1736</v>
          </cell>
          <cell r="B12" t="str">
            <v>LLIÇÀ D´AMUNT</v>
          </cell>
          <cell r="C12" t="str">
            <v>Lliçà D'Amunt</v>
          </cell>
          <cell r="D12" t="str">
            <v>Vallès Oriental</v>
          </cell>
          <cell r="E12">
            <v>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1</v>
          </cell>
          <cell r="M12">
            <v>0</v>
          </cell>
          <cell r="N12">
            <v>1</v>
          </cell>
          <cell r="O12">
            <v>3</v>
          </cell>
          <cell r="P12">
            <v>2</v>
          </cell>
        </row>
        <row r="13">
          <cell r="A13">
            <v>1817</v>
          </cell>
          <cell r="B13" t="str">
            <v>LLIMIANA</v>
          </cell>
          <cell r="C13" t="str">
            <v>Llimiana</v>
          </cell>
          <cell r="D13" t="str">
            <v>Pallars Jussà</v>
          </cell>
          <cell r="E13">
            <v>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1</v>
          </cell>
          <cell r="P13">
            <v>2</v>
          </cell>
        </row>
        <row r="14">
          <cell r="A14">
            <v>1919</v>
          </cell>
          <cell r="B14" t="str">
            <v>MASQUEFA-Can Parellada</v>
          </cell>
          <cell r="C14" t="str">
            <v>Masquefa</v>
          </cell>
          <cell r="D14" t="str">
            <v>Anoia</v>
          </cell>
          <cell r="E14">
            <v>2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1</v>
          </cell>
          <cell r="P14">
            <v>1</v>
          </cell>
        </row>
        <row r="15">
          <cell r="A15">
            <v>1740</v>
          </cell>
          <cell r="B15" t="str">
            <v>MONT-RAL II</v>
          </cell>
          <cell r="C15" t="str">
            <v>Mont-Ral</v>
          </cell>
          <cell r="D15" t="str">
            <v>Alt Camp</v>
          </cell>
          <cell r="E15">
            <v>5</v>
          </cell>
          <cell r="F15">
            <v>0</v>
          </cell>
          <cell r="G15">
            <v>0</v>
          </cell>
          <cell r="H15">
            <v>0</v>
          </cell>
          <cell r="I15">
            <v>1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1</v>
          </cell>
          <cell r="O15">
            <v>2</v>
          </cell>
          <cell r="P15">
            <v>1</v>
          </cell>
        </row>
        <row r="16">
          <cell r="A16">
            <v>1738</v>
          </cell>
          <cell r="B16" t="str">
            <v>PONT ARMENTERA II</v>
          </cell>
          <cell r="C16" t="str">
            <v>Pont D'Armentera, El</v>
          </cell>
          <cell r="D16" t="str">
            <v>Alt Camp</v>
          </cell>
          <cell r="E16">
            <v>4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</row>
        <row r="17">
          <cell r="A17">
            <v>1768</v>
          </cell>
          <cell r="B17" t="str">
            <v>RIBERA D'URGELLET-Espalagueró</v>
          </cell>
          <cell r="C17" t="str">
            <v>Ribera D'Urgellet</v>
          </cell>
          <cell r="D17" t="str">
            <v>Alt Urgell</v>
          </cell>
          <cell r="E17">
            <v>2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1</v>
          </cell>
          <cell r="O17">
            <v>0</v>
          </cell>
          <cell r="P17">
            <v>1</v>
          </cell>
        </row>
        <row r="18">
          <cell r="A18">
            <v>1900</v>
          </cell>
          <cell r="B18" t="str">
            <v>RINER</v>
          </cell>
          <cell r="C18" t="str">
            <v>Riner</v>
          </cell>
          <cell r="D18" t="str">
            <v>Solsonès</v>
          </cell>
          <cell r="E18">
            <v>2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1</v>
          </cell>
          <cell r="P18">
            <v>1</v>
          </cell>
        </row>
        <row r="19">
          <cell r="A19">
            <v>1744</v>
          </cell>
          <cell r="B19" t="str">
            <v>SANT AGUSTI LLUÇANÈS</v>
          </cell>
          <cell r="C19" t="str">
            <v>Sant Agustí De Lluçanès</v>
          </cell>
          <cell r="D19" t="str">
            <v>Osona</v>
          </cell>
          <cell r="E19">
            <v>3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1</v>
          </cell>
          <cell r="O19">
            <v>1</v>
          </cell>
          <cell r="P19">
            <v>1</v>
          </cell>
        </row>
        <row r="20">
          <cell r="A20">
            <v>1733</v>
          </cell>
          <cell r="B20" t="str">
            <v>SANT BARTOMEU DEL GRAU</v>
          </cell>
          <cell r="C20" t="str">
            <v>Sant Bartomeu Del Grau</v>
          </cell>
          <cell r="D20" t="str">
            <v>Osona</v>
          </cell>
          <cell r="E20">
            <v>4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2</v>
          </cell>
          <cell r="P20">
            <v>2</v>
          </cell>
        </row>
        <row r="21">
          <cell r="A21">
            <v>1911</v>
          </cell>
          <cell r="B21" t="str">
            <v>SANT CLIMENT DE LLOBREGAT</v>
          </cell>
          <cell r="C21" t="str">
            <v>Sant Climent De Llobregat</v>
          </cell>
          <cell r="D21" t="str">
            <v>Baix Llobregat</v>
          </cell>
          <cell r="E21">
            <v>2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1</v>
          </cell>
          <cell r="P21">
            <v>1</v>
          </cell>
        </row>
        <row r="22">
          <cell r="A22">
            <v>1844</v>
          </cell>
          <cell r="B22" t="str">
            <v>SANT JOAN DE LES ABADESSES-Solei Avall</v>
          </cell>
          <cell r="C22" t="str">
            <v>Sant Joan De Les Abadesses</v>
          </cell>
          <cell r="D22" t="str">
            <v>Ripollès</v>
          </cell>
          <cell r="E22">
            <v>5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</v>
          </cell>
          <cell r="L22">
            <v>1</v>
          </cell>
          <cell r="M22">
            <v>0</v>
          </cell>
          <cell r="N22">
            <v>0</v>
          </cell>
          <cell r="O22">
            <v>0</v>
          </cell>
          <cell r="P22">
            <v>3</v>
          </cell>
        </row>
        <row r="23">
          <cell r="A23">
            <v>1850</v>
          </cell>
          <cell r="B23" t="str">
            <v>SANT MATEU DE BAGES-Valls de Torroella-Navàs</v>
          </cell>
          <cell r="C23" t="str">
            <v>Sant Mateu De Bages</v>
          </cell>
          <cell r="D23" t="str">
            <v>Bages</v>
          </cell>
          <cell r="E23">
            <v>3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1</v>
          </cell>
          <cell r="O23">
            <v>1</v>
          </cell>
          <cell r="P23">
            <v>1</v>
          </cell>
        </row>
        <row r="24">
          <cell r="A24">
            <v>1872</v>
          </cell>
          <cell r="B24" t="str">
            <v>SANT POL DE MAR II</v>
          </cell>
          <cell r="C24" t="str">
            <v>Sant Pol De Mar</v>
          </cell>
          <cell r="D24" t="str">
            <v>Maresme</v>
          </cell>
          <cell r="E24">
            <v>5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1</v>
          </cell>
          <cell r="L24">
            <v>0</v>
          </cell>
          <cell r="M24">
            <v>1</v>
          </cell>
          <cell r="N24">
            <v>1</v>
          </cell>
          <cell r="O24">
            <v>1</v>
          </cell>
          <cell r="P24">
            <v>1</v>
          </cell>
        </row>
        <row r="25">
          <cell r="A25">
            <v>1823</v>
          </cell>
          <cell r="B25" t="str">
            <v>SARROCA DE BELLERA-La Mola d'Amunt</v>
          </cell>
          <cell r="C25" t="str">
            <v>Sarroca De Bellera</v>
          </cell>
          <cell r="D25" t="str">
            <v>Pallars Jussà</v>
          </cell>
          <cell r="E25">
            <v>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1</v>
          </cell>
          <cell r="P25">
            <v>2</v>
          </cell>
        </row>
        <row r="26">
          <cell r="A26">
            <v>1814</v>
          </cell>
          <cell r="B26" t="str">
            <v>SENAN</v>
          </cell>
          <cell r="C26" t="str">
            <v>Senan</v>
          </cell>
          <cell r="D26" t="str">
            <v>Conca de Barberà</v>
          </cell>
          <cell r="E26">
            <v>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</v>
          </cell>
          <cell r="P26">
            <v>2</v>
          </cell>
        </row>
        <row r="27">
          <cell r="A27">
            <v>1914</v>
          </cell>
          <cell r="B27" t="str">
            <v>SEU D'URGELL-Pla de les Forques</v>
          </cell>
          <cell r="C27" t="str">
            <v>Seu D'Urgell, La</v>
          </cell>
          <cell r="D27" t="str">
            <v>Alt Urgell</v>
          </cell>
          <cell r="E27">
            <v>10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0</v>
          </cell>
          <cell r="O27">
            <v>3</v>
          </cell>
          <cell r="P27">
            <v>3</v>
          </cell>
        </row>
        <row r="28">
          <cell r="A28">
            <v>1783</v>
          </cell>
          <cell r="B28" t="str">
            <v>SOLERÀS</v>
          </cell>
          <cell r="C28" t="str">
            <v>Soleràs, El</v>
          </cell>
          <cell r="D28" t="str">
            <v>Garrigues</v>
          </cell>
          <cell r="E28">
            <v>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</v>
          </cell>
          <cell r="N28">
            <v>1</v>
          </cell>
          <cell r="O28">
            <v>2</v>
          </cell>
          <cell r="P28">
            <v>2</v>
          </cell>
        </row>
        <row r="29">
          <cell r="A29">
            <v>1751</v>
          </cell>
          <cell r="B29" t="str">
            <v>TAVERTET-Rupit i Pruit</v>
          </cell>
          <cell r="C29" t="str">
            <v>Tavertet</v>
          </cell>
          <cell r="D29" t="str">
            <v>Osona</v>
          </cell>
          <cell r="E29">
            <v>2</v>
          </cell>
          <cell r="F29">
            <v>1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1</v>
          </cell>
          <cell r="P29">
            <v>0</v>
          </cell>
        </row>
        <row r="30">
          <cell r="A30">
            <v>1816</v>
          </cell>
          <cell r="B30" t="str">
            <v>TERRADES</v>
          </cell>
          <cell r="C30" t="str">
            <v>Terrades</v>
          </cell>
          <cell r="D30" t="str">
            <v>Alt Empordà</v>
          </cell>
          <cell r="E30">
            <v>4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1</v>
          </cell>
          <cell r="O30">
            <v>2</v>
          </cell>
          <cell r="P30">
            <v>1</v>
          </cell>
        </row>
        <row r="31">
          <cell r="A31">
            <v>1811</v>
          </cell>
          <cell r="B31" t="str">
            <v>TIVISSA</v>
          </cell>
          <cell r="C31" t="str">
            <v>Tivissa</v>
          </cell>
          <cell r="D31" t="str">
            <v>Ribera d'Ebre</v>
          </cell>
          <cell r="E31">
            <v>3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1</v>
          </cell>
          <cell r="O31">
            <v>0</v>
          </cell>
          <cell r="P31">
            <v>2</v>
          </cell>
        </row>
        <row r="32">
          <cell r="A32">
            <v>1732</v>
          </cell>
          <cell r="B32" t="str">
            <v>TOSES-Fornells</v>
          </cell>
          <cell r="C32" t="str">
            <v>Toses</v>
          </cell>
          <cell r="D32" t="str">
            <v>Ripollès</v>
          </cell>
          <cell r="E32">
            <v>3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1</v>
          </cell>
          <cell r="O32">
            <v>1</v>
          </cell>
          <cell r="P32">
            <v>1</v>
          </cell>
        </row>
        <row r="33">
          <cell r="A33">
            <v>1787</v>
          </cell>
          <cell r="B33" t="str">
            <v>TOSES-Nevà</v>
          </cell>
          <cell r="C33" t="str">
            <v>Toses</v>
          </cell>
          <cell r="D33" t="str">
            <v>Ripollès</v>
          </cell>
          <cell r="E33">
            <v>3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1</v>
          </cell>
          <cell r="O33">
            <v>1</v>
          </cell>
          <cell r="P33">
            <v>1</v>
          </cell>
        </row>
        <row r="34">
          <cell r="A34">
            <v>1757</v>
          </cell>
          <cell r="B34" t="str">
            <v>VALLCLARA-Les Forques</v>
          </cell>
          <cell r="C34" t="str">
            <v>Vallclara</v>
          </cell>
          <cell r="D34" t="str">
            <v>Conca de Barberà</v>
          </cell>
          <cell r="E34">
            <v>4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1</v>
          </cell>
          <cell r="O34">
            <v>2</v>
          </cell>
          <cell r="P34">
            <v>1</v>
          </cell>
        </row>
        <row r="35">
          <cell r="A35">
            <v>1762</v>
          </cell>
          <cell r="B35" t="str">
            <v>VANSA I FORNOLS</v>
          </cell>
          <cell r="C35" t="str">
            <v>Vansa I Fórnols, La</v>
          </cell>
          <cell r="D35" t="str">
            <v>Alt Urgell</v>
          </cell>
          <cell r="E35">
            <v>2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1</v>
          </cell>
          <cell r="P35">
            <v>1</v>
          </cell>
        </row>
        <row r="36">
          <cell r="A36">
            <v>1767</v>
          </cell>
          <cell r="B36" t="str">
            <v>VECIANA</v>
          </cell>
          <cell r="C36" t="str">
            <v>Veciana</v>
          </cell>
          <cell r="D36" t="str">
            <v>Anoia</v>
          </cell>
          <cell r="E36">
            <v>2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1</v>
          </cell>
          <cell r="P36">
            <v>1</v>
          </cell>
        </row>
        <row r="37">
          <cell r="A37">
            <v>1794</v>
          </cell>
          <cell r="B37" t="str">
            <v>BLANCAFORT</v>
          </cell>
          <cell r="C37" t="str">
            <v>Blancafort</v>
          </cell>
          <cell r="D37" t="str">
            <v>Conca de Barberà</v>
          </cell>
          <cell r="E37">
            <v>4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1</v>
          </cell>
          <cell r="O37">
            <v>1</v>
          </cell>
          <cell r="P37">
            <v>2</v>
          </cell>
        </row>
        <row r="38">
          <cell r="A38">
            <v>1826</v>
          </cell>
          <cell r="B38" t="str">
            <v>MAÇANET DE LA SELVA</v>
          </cell>
          <cell r="C38" t="str">
            <v>Maçanet De La Selva</v>
          </cell>
          <cell r="D38" t="str">
            <v>Selva</v>
          </cell>
          <cell r="E38">
            <v>5</v>
          </cell>
          <cell r="F38">
            <v>0</v>
          </cell>
          <cell r="G38">
            <v>0</v>
          </cell>
          <cell r="H38">
            <v>0</v>
          </cell>
          <cell r="I38">
            <v>1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1</v>
          </cell>
          <cell r="O38">
            <v>2</v>
          </cell>
          <cell r="P38">
            <v>1</v>
          </cell>
        </row>
        <row r="39">
          <cell r="A39">
            <v>1920</v>
          </cell>
          <cell r="B39" t="str">
            <v>RIUDARENES-Can Fornaca</v>
          </cell>
          <cell r="C39" t="str">
            <v>Riudarenes</v>
          </cell>
          <cell r="D39" t="str">
            <v>Selva</v>
          </cell>
          <cell r="E39">
            <v>3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2</v>
          </cell>
          <cell r="P39">
            <v>1</v>
          </cell>
        </row>
        <row r="40">
          <cell r="A40">
            <v>1901</v>
          </cell>
          <cell r="B40" t="str">
            <v>CASTELLVELL DEL CAMP</v>
          </cell>
          <cell r="C40" t="str">
            <v>Castellvell Del Camp</v>
          </cell>
          <cell r="D40" t="str">
            <v>Baix Camp</v>
          </cell>
          <cell r="E40">
            <v>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2</v>
          </cell>
        </row>
        <row r="41">
          <cell r="A41">
            <v>1781</v>
          </cell>
          <cell r="B41" t="str">
            <v>CONESA</v>
          </cell>
          <cell r="C41" t="str">
            <v>Conesa</v>
          </cell>
          <cell r="D41" t="str">
            <v>Conca de Barberà</v>
          </cell>
          <cell r="E41">
            <v>3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1</v>
          </cell>
          <cell r="N41">
            <v>0</v>
          </cell>
          <cell r="O41">
            <v>1</v>
          </cell>
          <cell r="P41">
            <v>1</v>
          </cell>
        </row>
        <row r="42">
          <cell r="A42">
            <v>1804</v>
          </cell>
          <cell r="B42" t="str">
            <v>RAJADELL-Can Miralles</v>
          </cell>
          <cell r="C42" t="str">
            <v>Rajadell</v>
          </cell>
          <cell r="D42" t="str">
            <v>Bages</v>
          </cell>
          <cell r="E42">
            <v>3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2</v>
          </cell>
        </row>
        <row r="43">
          <cell r="A43">
            <v>1758</v>
          </cell>
          <cell r="B43" t="str">
            <v>PALMA D'EBRE</v>
          </cell>
          <cell r="C43" t="str">
            <v>Palma D'Ebre, La</v>
          </cell>
          <cell r="D43" t="str">
            <v>Ribera d'Ebre</v>
          </cell>
          <cell r="E43">
            <v>4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1</v>
          </cell>
          <cell r="O43">
            <v>2</v>
          </cell>
          <cell r="P43">
            <v>1</v>
          </cell>
        </row>
        <row r="44">
          <cell r="A44">
            <v>1752</v>
          </cell>
          <cell r="B44" t="str">
            <v>RASQUERA</v>
          </cell>
          <cell r="C44" t="str">
            <v>Rasquera</v>
          </cell>
          <cell r="D44" t="str">
            <v>Ribera d'Ebre</v>
          </cell>
          <cell r="E44">
            <v>6</v>
          </cell>
          <cell r="F44">
            <v>0</v>
          </cell>
          <cell r="G44">
            <v>1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1</v>
          </cell>
          <cell r="O44">
            <v>1</v>
          </cell>
          <cell r="P44">
            <v>2</v>
          </cell>
        </row>
        <row r="45">
          <cell r="A45">
            <v>1828</v>
          </cell>
          <cell r="B45" t="str">
            <v>ALELLA-El Mas Coll</v>
          </cell>
          <cell r="C45" t="str">
            <v>Alella</v>
          </cell>
          <cell r="D45" t="str">
            <v>Maresme</v>
          </cell>
          <cell r="E45">
            <v>4</v>
          </cell>
          <cell r="F45">
            <v>0</v>
          </cell>
          <cell r="G45">
            <v>0</v>
          </cell>
          <cell r="H45">
            <v>0</v>
          </cell>
          <cell r="I45">
            <v>1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1</v>
          </cell>
          <cell r="O45">
            <v>2</v>
          </cell>
          <cell r="P45">
            <v>0</v>
          </cell>
        </row>
        <row r="46">
          <cell r="A46">
            <v>1854</v>
          </cell>
          <cell r="B46" t="str">
            <v>ARBÚCIES-Joanet</v>
          </cell>
          <cell r="C46" t="str">
            <v>Arbúcies</v>
          </cell>
          <cell r="D46" t="str">
            <v>Selva</v>
          </cell>
          <cell r="E46">
            <v>3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1</v>
          </cell>
          <cell r="O46">
            <v>1</v>
          </cell>
          <cell r="P46">
            <v>1</v>
          </cell>
        </row>
        <row r="47">
          <cell r="A47">
            <v>1773</v>
          </cell>
          <cell r="B47" t="str">
            <v>AVELLANES I SANTA LINYA</v>
          </cell>
          <cell r="C47" t="str">
            <v>Avellanes I Santa Linya, Les</v>
          </cell>
          <cell r="D47" t="str">
            <v>Noguera</v>
          </cell>
          <cell r="E47">
            <v>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1</v>
          </cell>
          <cell r="O47">
            <v>1</v>
          </cell>
          <cell r="P47">
            <v>0</v>
          </cell>
        </row>
        <row r="48">
          <cell r="A48">
            <v>1881</v>
          </cell>
          <cell r="B48" t="str">
            <v>BLANES-Dipòsits</v>
          </cell>
          <cell r="C48" t="str">
            <v>Blanes</v>
          </cell>
          <cell r="D48" t="str">
            <v>Selva</v>
          </cell>
          <cell r="E48">
            <v>1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1</v>
          </cell>
          <cell r="O48">
            <v>0</v>
          </cell>
          <cell r="P48">
            <v>0</v>
          </cell>
        </row>
        <row r="49">
          <cell r="A49">
            <v>1780</v>
          </cell>
          <cell r="B49" t="str">
            <v>BOVERA</v>
          </cell>
          <cell r="C49" t="str">
            <v>Bovera</v>
          </cell>
          <cell r="D49" t="str">
            <v>Garrigues</v>
          </cell>
          <cell r="E49">
            <v>3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1</v>
          </cell>
          <cell r="N49">
            <v>1</v>
          </cell>
          <cell r="O49">
            <v>1</v>
          </cell>
          <cell r="P49">
            <v>0</v>
          </cell>
        </row>
        <row r="50">
          <cell r="A50">
            <v>1770</v>
          </cell>
          <cell r="B50" t="str">
            <v>CABACÉS</v>
          </cell>
          <cell r="C50" t="str">
            <v>Cabacés</v>
          </cell>
          <cell r="D50" t="str">
            <v>Priorat</v>
          </cell>
          <cell r="E50">
            <v>2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1</v>
          </cell>
          <cell r="O50">
            <v>1</v>
          </cell>
          <cell r="P50">
            <v>0</v>
          </cell>
        </row>
        <row r="51">
          <cell r="A51">
            <v>1739</v>
          </cell>
          <cell r="B51" t="str">
            <v>CAMPDEVÀNOL</v>
          </cell>
          <cell r="C51" t="str">
            <v>Campdevànol</v>
          </cell>
          <cell r="D51" t="str">
            <v>Ripollès</v>
          </cell>
          <cell r="E51">
            <v>3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1</v>
          </cell>
          <cell r="O51">
            <v>1</v>
          </cell>
          <cell r="P51">
            <v>1</v>
          </cell>
        </row>
        <row r="52">
          <cell r="A52">
            <v>1824</v>
          </cell>
          <cell r="B52" t="str">
            <v>CANYELLES</v>
          </cell>
          <cell r="C52" t="str">
            <v>Canyelles</v>
          </cell>
          <cell r="D52" t="str">
            <v>Garraf</v>
          </cell>
          <cell r="E52">
            <v>3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1</v>
          </cell>
          <cell r="O52">
            <v>1</v>
          </cell>
          <cell r="P52">
            <v>1</v>
          </cell>
        </row>
        <row r="53">
          <cell r="A53">
            <v>1778</v>
          </cell>
          <cell r="B53" t="str">
            <v>CASTELLAR DE N'HUG</v>
          </cell>
          <cell r="C53" t="str">
            <v>Castellar De N'Hug</v>
          </cell>
          <cell r="D53" t="str">
            <v>Berguedà</v>
          </cell>
          <cell r="E53">
            <v>4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1</v>
          </cell>
          <cell r="N53">
            <v>1</v>
          </cell>
          <cell r="O53">
            <v>1</v>
          </cell>
          <cell r="P53">
            <v>1</v>
          </cell>
        </row>
        <row r="54">
          <cell r="A54">
            <v>1860</v>
          </cell>
          <cell r="B54" t="str">
            <v>CASTELLAR DEL VALLÉS II - El Racó</v>
          </cell>
          <cell r="C54" t="str">
            <v>Castellar Del Vallès</v>
          </cell>
          <cell r="D54" t="str">
            <v>Vallès Occidental</v>
          </cell>
          <cell r="E54">
            <v>5</v>
          </cell>
          <cell r="F54">
            <v>0</v>
          </cell>
          <cell r="G54">
            <v>0</v>
          </cell>
          <cell r="H54">
            <v>0</v>
          </cell>
          <cell r="I54">
            <v>1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1</v>
          </cell>
          <cell r="O54">
            <v>2</v>
          </cell>
          <cell r="P54">
            <v>0</v>
          </cell>
        </row>
        <row r="55">
          <cell r="A55">
            <v>1907</v>
          </cell>
          <cell r="B55" t="str">
            <v>CASTELLDEFELS-Can Roca</v>
          </cell>
          <cell r="C55" t="str">
            <v>Castelldefels</v>
          </cell>
          <cell r="D55" t="str">
            <v>Baix Llobregat</v>
          </cell>
          <cell r="E55">
            <v>2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1</v>
          </cell>
          <cell r="O55">
            <v>1</v>
          </cell>
          <cell r="P55">
            <v>0</v>
          </cell>
        </row>
        <row r="56">
          <cell r="A56">
            <v>1864</v>
          </cell>
          <cell r="B56" t="str">
            <v>CERCS</v>
          </cell>
          <cell r="C56" t="str">
            <v>Cercs</v>
          </cell>
          <cell r="D56" t="str">
            <v>Berguedà</v>
          </cell>
          <cell r="E56">
            <v>3</v>
          </cell>
          <cell r="F56">
            <v>0</v>
          </cell>
          <cell r="G56">
            <v>0</v>
          </cell>
          <cell r="H56">
            <v>1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1</v>
          </cell>
          <cell r="O56">
            <v>1</v>
          </cell>
          <cell r="P56">
            <v>0</v>
          </cell>
        </row>
        <row r="57">
          <cell r="A57">
            <v>1753</v>
          </cell>
          <cell r="B57" t="str">
            <v>CERVERA</v>
          </cell>
          <cell r="C57" t="str">
            <v>Cervera</v>
          </cell>
          <cell r="D57" t="str">
            <v>Segarra</v>
          </cell>
          <cell r="E57">
            <v>2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1</v>
          </cell>
          <cell r="O57">
            <v>1</v>
          </cell>
          <cell r="P57">
            <v>0</v>
          </cell>
        </row>
        <row r="58">
          <cell r="A58">
            <v>1750</v>
          </cell>
          <cell r="B58" t="str">
            <v>COMA I LA PEDRA II</v>
          </cell>
          <cell r="C58" t="str">
            <v>Coma i la Pedra, la</v>
          </cell>
          <cell r="D58" t="str">
            <v>Solsonès</v>
          </cell>
          <cell r="E58">
            <v>2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1</v>
          </cell>
          <cell r="O58">
            <v>1</v>
          </cell>
          <cell r="P58">
            <v>0</v>
          </cell>
        </row>
        <row r="59">
          <cell r="A59">
            <v>1729</v>
          </cell>
          <cell r="B59" t="str">
            <v>COPONS</v>
          </cell>
          <cell r="C59" t="str">
            <v>Copons</v>
          </cell>
          <cell r="D59" t="str">
            <v>Anoia</v>
          </cell>
          <cell r="E59">
            <v>4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1</v>
          </cell>
          <cell r="N59">
            <v>1</v>
          </cell>
          <cell r="O59">
            <v>2</v>
          </cell>
          <cell r="P59">
            <v>0</v>
          </cell>
        </row>
        <row r="60">
          <cell r="A60">
            <v>1786</v>
          </cell>
          <cell r="B60" t="str">
            <v>CORNUDELLA DE MONTSANT</v>
          </cell>
          <cell r="C60" t="str">
            <v>Cornudella De Montsant</v>
          </cell>
          <cell r="D60" t="str">
            <v>Priorat</v>
          </cell>
          <cell r="E60">
            <v>4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2</v>
          </cell>
          <cell r="P60">
            <v>1</v>
          </cell>
        </row>
        <row r="61">
          <cell r="A61">
            <v>1851</v>
          </cell>
          <cell r="B61" t="str">
            <v>FULLEDA</v>
          </cell>
          <cell r="C61" t="str">
            <v>Fulleda</v>
          </cell>
          <cell r="D61" t="str">
            <v>Garrigues</v>
          </cell>
          <cell r="E61">
            <v>2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1</v>
          </cell>
          <cell r="O61">
            <v>1</v>
          </cell>
          <cell r="P61">
            <v>0</v>
          </cell>
        </row>
        <row r="62">
          <cell r="A62">
            <v>1735</v>
          </cell>
          <cell r="B62" t="str">
            <v>GUINGUETA D'ÀNEU-Escart</v>
          </cell>
          <cell r="C62" t="str">
            <v>Guingueta D'Àneu, La</v>
          </cell>
          <cell r="D62" t="str">
            <v>Pallars Sobirà</v>
          </cell>
          <cell r="E62">
            <v>2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1</v>
          </cell>
          <cell r="O62">
            <v>1</v>
          </cell>
          <cell r="P62">
            <v>0</v>
          </cell>
        </row>
        <row r="63">
          <cell r="A63">
            <v>1905</v>
          </cell>
          <cell r="B63" t="str">
            <v>GUISSONA</v>
          </cell>
          <cell r="C63" t="str">
            <v>Guissona</v>
          </cell>
          <cell r="D63" t="str">
            <v>Segarra</v>
          </cell>
          <cell r="E63">
            <v>2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1</v>
          </cell>
          <cell r="N63">
            <v>1</v>
          </cell>
          <cell r="O63">
            <v>0</v>
          </cell>
          <cell r="P63">
            <v>0</v>
          </cell>
        </row>
        <row r="64">
          <cell r="A64">
            <v>1859</v>
          </cell>
          <cell r="B64" t="str">
            <v>LLAVORSÍ-Baiasca</v>
          </cell>
          <cell r="C64" t="str">
            <v>Llavorsí</v>
          </cell>
          <cell r="D64" t="str">
            <v>Pallars Sobirà</v>
          </cell>
          <cell r="E64">
            <v>2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1</v>
          </cell>
          <cell r="O64">
            <v>1</v>
          </cell>
          <cell r="P64">
            <v>0</v>
          </cell>
        </row>
        <row r="65">
          <cell r="A65">
            <v>1874</v>
          </cell>
          <cell r="B65" t="str">
            <v>LLORAC</v>
          </cell>
          <cell r="C65" t="str">
            <v>Llorac</v>
          </cell>
          <cell r="D65" t="str">
            <v>Conca de Barberà</v>
          </cell>
          <cell r="E65">
            <v>3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1</v>
          </cell>
          <cell r="N65">
            <v>1</v>
          </cell>
          <cell r="O65">
            <v>1</v>
          </cell>
          <cell r="P65">
            <v>0</v>
          </cell>
        </row>
        <row r="66">
          <cell r="A66">
            <v>1840</v>
          </cell>
          <cell r="B66" t="str">
            <v>LLORET DE MAR-Serrabrava</v>
          </cell>
          <cell r="C66" t="str">
            <v>Lloret De Mar</v>
          </cell>
          <cell r="D66" t="str">
            <v>Selva</v>
          </cell>
          <cell r="E66">
            <v>1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1</v>
          </cell>
          <cell r="O66">
            <v>0</v>
          </cell>
          <cell r="P66">
            <v>0</v>
          </cell>
        </row>
        <row r="67">
          <cell r="A67">
            <v>1871</v>
          </cell>
          <cell r="B67" t="str">
            <v>MALDÀ-Llorenç de Rocafort</v>
          </cell>
          <cell r="C67" t="str">
            <v>Maldà</v>
          </cell>
          <cell r="D67" t="str">
            <v>Urgell</v>
          </cell>
          <cell r="E67">
            <v>1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1</v>
          </cell>
          <cell r="O67">
            <v>0</v>
          </cell>
          <cell r="P67">
            <v>0</v>
          </cell>
        </row>
        <row r="68">
          <cell r="A68">
            <v>1908</v>
          </cell>
          <cell r="B68" t="str">
            <v>MATARÓ-Vallveric-Vistalegre</v>
          </cell>
          <cell r="C68" t="str">
            <v>Mataró</v>
          </cell>
          <cell r="D68" t="str">
            <v>Maresme</v>
          </cell>
          <cell r="E68">
            <v>2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1</v>
          </cell>
          <cell r="O68">
            <v>1</v>
          </cell>
          <cell r="P68">
            <v>0</v>
          </cell>
        </row>
        <row r="69">
          <cell r="A69">
            <v>1730</v>
          </cell>
          <cell r="B69" t="str">
            <v>MIERES</v>
          </cell>
          <cell r="C69" t="str">
            <v>Mieres</v>
          </cell>
          <cell r="D69" t="str">
            <v>Garrotxa</v>
          </cell>
          <cell r="E69">
            <v>2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1</v>
          </cell>
          <cell r="O69">
            <v>1</v>
          </cell>
          <cell r="P69">
            <v>0</v>
          </cell>
        </row>
        <row r="70">
          <cell r="A70">
            <v>1795</v>
          </cell>
          <cell r="B70" t="str">
            <v>MONTAGUT I OIX</v>
          </cell>
          <cell r="C70" t="str">
            <v>Montagut I Oix</v>
          </cell>
          <cell r="D70" t="str">
            <v>Garrotxa</v>
          </cell>
          <cell r="E70">
            <v>2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1</v>
          </cell>
          <cell r="O70">
            <v>1</v>
          </cell>
          <cell r="P70">
            <v>0</v>
          </cell>
        </row>
        <row r="71">
          <cell r="A71">
            <v>1769</v>
          </cell>
          <cell r="B71" t="str">
            <v>MONTGAI-Butsènit</v>
          </cell>
          <cell r="C71" t="str">
            <v>Montgai</v>
          </cell>
          <cell r="D71" t="str">
            <v>Noguera</v>
          </cell>
          <cell r="E71">
            <v>3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1</v>
          </cell>
          <cell r="O71">
            <v>2</v>
          </cell>
          <cell r="P71">
            <v>0</v>
          </cell>
        </row>
        <row r="72">
          <cell r="A72">
            <v>1880</v>
          </cell>
          <cell r="B72" t="str">
            <v>OLÉRDOLA-Daltmar</v>
          </cell>
          <cell r="C72" t="str">
            <v>Olèrdola</v>
          </cell>
          <cell r="D72" t="str">
            <v>Alt Penedès</v>
          </cell>
          <cell r="E72">
            <v>3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1</v>
          </cell>
          <cell r="O72">
            <v>2</v>
          </cell>
          <cell r="P72">
            <v>0</v>
          </cell>
        </row>
        <row r="73">
          <cell r="A73">
            <v>1869</v>
          </cell>
          <cell r="B73" t="str">
            <v>OLIOLA</v>
          </cell>
          <cell r="C73" t="str">
            <v>Oliola</v>
          </cell>
          <cell r="D73" t="str">
            <v>Noguera</v>
          </cell>
          <cell r="E73">
            <v>2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1</v>
          </cell>
          <cell r="O73">
            <v>1</v>
          </cell>
          <cell r="P73">
            <v>0</v>
          </cell>
        </row>
        <row r="74">
          <cell r="A74">
            <v>1737</v>
          </cell>
          <cell r="B74" t="str">
            <v>OMELLS NA GAIA II</v>
          </cell>
          <cell r="C74" t="str">
            <v>Omells De Na Gaia, Els</v>
          </cell>
          <cell r="D74" t="str">
            <v>Urgell</v>
          </cell>
          <cell r="E74">
            <v>5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1</v>
          </cell>
          <cell r="N74">
            <v>1</v>
          </cell>
          <cell r="O74">
            <v>3</v>
          </cell>
          <cell r="P74">
            <v>0</v>
          </cell>
        </row>
        <row r="75">
          <cell r="A75">
            <v>1838</v>
          </cell>
          <cell r="B75" t="str">
            <v>OSSÓ DE SIO II</v>
          </cell>
          <cell r="C75" t="str">
            <v>Ossó De Sió</v>
          </cell>
          <cell r="D75" t="str">
            <v>Urgell</v>
          </cell>
          <cell r="E75">
            <v>2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1</v>
          </cell>
          <cell r="O75">
            <v>1</v>
          </cell>
          <cell r="P75">
            <v>0</v>
          </cell>
        </row>
        <row r="76">
          <cell r="A76">
            <v>1777</v>
          </cell>
          <cell r="B76" t="str">
            <v>PASSANANT</v>
          </cell>
          <cell r="C76" t="str">
            <v>Passanant I Belltall</v>
          </cell>
          <cell r="D76" t="str">
            <v>Conca de Barberà</v>
          </cell>
          <cell r="E76">
            <v>2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1</v>
          </cell>
          <cell r="O76">
            <v>1</v>
          </cell>
          <cell r="P76">
            <v>0</v>
          </cell>
        </row>
        <row r="77">
          <cell r="A77">
            <v>1858</v>
          </cell>
          <cell r="B77" t="str">
            <v>PINÓS-Vallmanya</v>
          </cell>
          <cell r="C77" t="str">
            <v>Pinós</v>
          </cell>
          <cell r="D77" t="str">
            <v>Solsonès</v>
          </cell>
          <cell r="E77">
            <v>2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</v>
          </cell>
          <cell r="O77">
            <v>1</v>
          </cell>
          <cell r="P77">
            <v>0</v>
          </cell>
        </row>
        <row r="78">
          <cell r="A78">
            <v>1808</v>
          </cell>
          <cell r="B78" t="str">
            <v>PONT DE MOLINS</v>
          </cell>
          <cell r="C78" t="str">
            <v>Pont De Molins</v>
          </cell>
          <cell r="D78" t="str">
            <v>Alt Empordà</v>
          </cell>
          <cell r="E78">
            <v>2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1</v>
          </cell>
          <cell r="O78">
            <v>1</v>
          </cell>
          <cell r="P78">
            <v>0</v>
          </cell>
        </row>
        <row r="79">
          <cell r="A79">
            <v>1788</v>
          </cell>
          <cell r="B79" t="str">
            <v>PORRERA</v>
          </cell>
          <cell r="C79" t="str">
            <v>Porrera</v>
          </cell>
          <cell r="D79" t="str">
            <v>Priorat</v>
          </cell>
          <cell r="E79">
            <v>4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1</v>
          </cell>
          <cell r="O79">
            <v>2</v>
          </cell>
          <cell r="P79">
            <v>1</v>
          </cell>
        </row>
        <row r="80">
          <cell r="A80">
            <v>1716</v>
          </cell>
          <cell r="B80" t="str">
            <v>PRAT DE COMTE</v>
          </cell>
          <cell r="C80" t="str">
            <v>Prat De Comte</v>
          </cell>
          <cell r="D80" t="str">
            <v>Terra Alta</v>
          </cell>
          <cell r="E80">
            <v>4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1</v>
          </cell>
          <cell r="O80">
            <v>3</v>
          </cell>
          <cell r="P80">
            <v>0</v>
          </cell>
        </row>
        <row r="81">
          <cell r="A81">
            <v>1825</v>
          </cell>
          <cell r="B81" t="str">
            <v>RIALP-Caregue-Escàs</v>
          </cell>
          <cell r="C81" t="str">
            <v>Rialp</v>
          </cell>
          <cell r="D81" t="str">
            <v>Pallars Sobirà</v>
          </cell>
          <cell r="E81">
            <v>2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1</v>
          </cell>
          <cell r="O81">
            <v>1</v>
          </cell>
          <cell r="P81">
            <v>0</v>
          </cell>
        </row>
        <row r="82">
          <cell r="A82">
            <v>1775</v>
          </cell>
          <cell r="B82" t="str">
            <v>RIBA II</v>
          </cell>
          <cell r="C82" t="str">
            <v>Riba, La</v>
          </cell>
          <cell r="D82" t="str">
            <v>Alt Camp</v>
          </cell>
          <cell r="E82">
            <v>2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</row>
        <row r="83">
          <cell r="A83">
            <v>1873</v>
          </cell>
          <cell r="B83" t="str">
            <v>RUBIÓ</v>
          </cell>
          <cell r="C83" t="str">
            <v>Rubió</v>
          </cell>
          <cell r="D83" t="str">
            <v>Anoia</v>
          </cell>
          <cell r="E83">
            <v>2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1</v>
          </cell>
          <cell r="O83">
            <v>1</v>
          </cell>
          <cell r="P83">
            <v>0</v>
          </cell>
        </row>
        <row r="84">
          <cell r="A84">
            <v>1888</v>
          </cell>
          <cell r="B84" t="str">
            <v>SABADELL-Corte Inglés</v>
          </cell>
          <cell r="C84" t="str">
            <v>Sabadell</v>
          </cell>
          <cell r="D84" t="str">
            <v>Vallès Occidental</v>
          </cell>
          <cell r="E84">
            <v>1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1</v>
          </cell>
          <cell r="O84">
            <v>0</v>
          </cell>
          <cell r="P84">
            <v>0</v>
          </cell>
        </row>
        <row r="85">
          <cell r="A85">
            <v>1887</v>
          </cell>
          <cell r="B85" t="str">
            <v>SANT BOI DE LLUÇANES</v>
          </cell>
          <cell r="C85" t="str">
            <v>Sant Boi De Lluçanès</v>
          </cell>
          <cell r="D85" t="str">
            <v>Osona</v>
          </cell>
          <cell r="E85">
            <v>1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1</v>
          </cell>
          <cell r="O85">
            <v>0</v>
          </cell>
          <cell r="P85">
            <v>0</v>
          </cell>
        </row>
        <row r="86">
          <cell r="A86">
            <v>1747</v>
          </cell>
          <cell r="B86" t="str">
            <v>SANT ISCLE DE VALLALTA</v>
          </cell>
          <cell r="C86" t="str">
            <v>Sant Iscle De Vallalta</v>
          </cell>
          <cell r="D86" t="str">
            <v>Maresme</v>
          </cell>
          <cell r="E86">
            <v>5</v>
          </cell>
          <cell r="F86">
            <v>0</v>
          </cell>
          <cell r="G86">
            <v>0</v>
          </cell>
          <cell r="H86">
            <v>0</v>
          </cell>
          <cell r="I86">
            <v>1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1</v>
          </cell>
          <cell r="O86">
            <v>2</v>
          </cell>
          <cell r="P86">
            <v>1</v>
          </cell>
        </row>
        <row r="87">
          <cell r="A87">
            <v>1760</v>
          </cell>
          <cell r="B87" t="str">
            <v>SANT MATEU DE BAGES-Salo</v>
          </cell>
          <cell r="C87" t="str">
            <v>Sant Mateu De Bages</v>
          </cell>
          <cell r="D87" t="str">
            <v>Bages</v>
          </cell>
          <cell r="E87">
            <v>2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</v>
          </cell>
          <cell r="O87">
            <v>1</v>
          </cell>
          <cell r="P87">
            <v>0</v>
          </cell>
        </row>
        <row r="88">
          <cell r="A88">
            <v>1855</v>
          </cell>
          <cell r="B88" t="str">
            <v>SANT PERE DE RIBES-Can Lloses</v>
          </cell>
          <cell r="C88" t="str">
            <v>Sant Pere De Ribes</v>
          </cell>
          <cell r="D88" t="str">
            <v>Garraf</v>
          </cell>
          <cell r="E88">
            <v>3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1</v>
          </cell>
          <cell r="N88">
            <v>1</v>
          </cell>
          <cell r="O88">
            <v>1</v>
          </cell>
          <cell r="P88">
            <v>0</v>
          </cell>
        </row>
        <row r="89">
          <cell r="A89">
            <v>1856</v>
          </cell>
          <cell r="B89" t="str">
            <v>SANT PERE DE RIBES-El Mas Alba</v>
          </cell>
          <cell r="C89" t="str">
            <v>Sant Pere De Ribes</v>
          </cell>
          <cell r="D89" t="str">
            <v>Garraf</v>
          </cell>
          <cell r="E89">
            <v>6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1</v>
          </cell>
          <cell r="N89">
            <v>1</v>
          </cell>
          <cell r="O89">
            <v>3</v>
          </cell>
          <cell r="P89">
            <v>1</v>
          </cell>
        </row>
        <row r="90">
          <cell r="A90">
            <v>1759</v>
          </cell>
          <cell r="B90" t="str">
            <v>SANT PERE SALLAVINERA</v>
          </cell>
          <cell r="C90" t="str">
            <v>Sant Pere Sallavinera</v>
          </cell>
          <cell r="D90" t="str">
            <v>Anoia</v>
          </cell>
          <cell r="E90">
            <v>3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1</v>
          </cell>
          <cell r="O90">
            <v>2</v>
          </cell>
          <cell r="P90">
            <v>0</v>
          </cell>
        </row>
        <row r="91">
          <cell r="A91">
            <v>1845</v>
          </cell>
          <cell r="B91" t="str">
            <v>SANT QUIRZE SAFAJA-Les Clotes</v>
          </cell>
          <cell r="C91" t="str">
            <v>Sant Quirze Safaja</v>
          </cell>
          <cell r="D91" t="str">
            <v>Moianès</v>
          </cell>
          <cell r="E91">
            <v>2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1</v>
          </cell>
          <cell r="O91">
            <v>1</v>
          </cell>
          <cell r="P91">
            <v>0</v>
          </cell>
        </row>
        <row r="92">
          <cell r="A92">
            <v>1842</v>
          </cell>
          <cell r="B92" t="str">
            <v>SANT SADURNI D'OSORMORT</v>
          </cell>
          <cell r="C92" t="str">
            <v>Sant Sadurní D'Osormort</v>
          </cell>
          <cell r="D92" t="str">
            <v>Osona</v>
          </cell>
          <cell r="E92">
            <v>2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1</v>
          </cell>
          <cell r="O92">
            <v>1</v>
          </cell>
          <cell r="P92">
            <v>0</v>
          </cell>
        </row>
        <row r="93">
          <cell r="A93">
            <v>1861</v>
          </cell>
          <cell r="B93" t="str">
            <v>SANT SALVADOR DE GUARDIOLA II-Can Batlle</v>
          </cell>
          <cell r="C93" t="str">
            <v>Sant Salvador De Guardiola</v>
          </cell>
          <cell r="D93" t="str">
            <v>Bages</v>
          </cell>
          <cell r="E93">
            <v>3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1</v>
          </cell>
          <cell r="O93">
            <v>1</v>
          </cell>
          <cell r="P93">
            <v>1</v>
          </cell>
        </row>
        <row r="94">
          <cell r="A94">
            <v>1745</v>
          </cell>
          <cell r="B94" t="str">
            <v>SANTA CECILIA VOLTREGÀ</v>
          </cell>
          <cell r="C94" t="str">
            <v>Santa Cecília De Voltregà</v>
          </cell>
          <cell r="D94" t="str">
            <v>Osona</v>
          </cell>
          <cell r="E94">
            <v>2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1</v>
          </cell>
          <cell r="O94">
            <v>1</v>
          </cell>
          <cell r="P94">
            <v>0</v>
          </cell>
        </row>
        <row r="95">
          <cell r="A95">
            <v>1846</v>
          </cell>
          <cell r="B95" t="str">
            <v>SANTA MARIA DE MARTORELLES - P.I.</v>
          </cell>
          <cell r="C95" t="str">
            <v>Santa Maria De Martorelles</v>
          </cell>
          <cell r="D95" t="str">
            <v>Vallès Oriental</v>
          </cell>
          <cell r="E95">
            <v>4</v>
          </cell>
          <cell r="F95">
            <v>0</v>
          </cell>
          <cell r="G95">
            <v>0</v>
          </cell>
          <cell r="H95">
            <v>0</v>
          </cell>
          <cell r="I95">
            <v>1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1</v>
          </cell>
          <cell r="O95">
            <v>2</v>
          </cell>
          <cell r="P95">
            <v>0</v>
          </cell>
        </row>
        <row r="96">
          <cell r="A96">
            <v>1835</v>
          </cell>
          <cell r="B96" t="str">
            <v>SANTA PAU - Sant Ferriol-El Torn</v>
          </cell>
          <cell r="C96" t="str">
            <v>Sant Ferriol</v>
          </cell>
          <cell r="D96" t="str">
            <v>Garrotxa</v>
          </cell>
          <cell r="E96">
            <v>3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1</v>
          </cell>
          <cell r="O96">
            <v>1</v>
          </cell>
          <cell r="P96">
            <v>1</v>
          </cell>
        </row>
        <row r="97">
          <cell r="A97">
            <v>1884</v>
          </cell>
          <cell r="B97" t="str">
            <v>SITGES-Vallpineda II</v>
          </cell>
          <cell r="C97" t="str">
            <v>Sitges</v>
          </cell>
          <cell r="D97" t="str">
            <v>Garraf</v>
          </cell>
          <cell r="E97">
            <v>3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1</v>
          </cell>
          <cell r="O97">
            <v>1</v>
          </cell>
          <cell r="P97">
            <v>0</v>
          </cell>
        </row>
        <row r="98">
          <cell r="A98">
            <v>1742</v>
          </cell>
          <cell r="B98" t="str">
            <v>SORIGUERA-Rubió</v>
          </cell>
          <cell r="C98" t="str">
            <v>Soriguera</v>
          </cell>
          <cell r="D98" t="str">
            <v>Pallars Sobirà</v>
          </cell>
          <cell r="E98">
            <v>2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1</v>
          </cell>
          <cell r="O98">
            <v>0</v>
          </cell>
          <cell r="P98">
            <v>1</v>
          </cell>
        </row>
        <row r="99">
          <cell r="A99">
            <v>1784</v>
          </cell>
          <cell r="B99" t="str">
            <v>TALAVERA-Pallerols</v>
          </cell>
          <cell r="C99" t="str">
            <v>Talavera</v>
          </cell>
          <cell r="D99" t="str">
            <v>Segarra</v>
          </cell>
          <cell r="E99">
            <v>1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1</v>
          </cell>
          <cell r="O99">
            <v>0</v>
          </cell>
          <cell r="P99">
            <v>0</v>
          </cell>
        </row>
        <row r="100">
          <cell r="A100">
            <v>1909</v>
          </cell>
          <cell r="B100" t="str">
            <v>TORÀ-Serra Claret</v>
          </cell>
          <cell r="C100" t="str">
            <v>Torà</v>
          </cell>
          <cell r="D100" t="str">
            <v>Solsonès</v>
          </cell>
          <cell r="E100">
            <v>1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1</v>
          </cell>
          <cell r="O100">
            <v>0</v>
          </cell>
          <cell r="P100">
            <v>0</v>
          </cell>
        </row>
        <row r="101">
          <cell r="A101">
            <v>1893</v>
          </cell>
          <cell r="B101" t="str">
            <v>TORDERA-Àgora Parc</v>
          </cell>
          <cell r="C101" t="str">
            <v>Tordera</v>
          </cell>
          <cell r="D101" t="str">
            <v>Maresme</v>
          </cell>
          <cell r="E101">
            <v>1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1</v>
          </cell>
          <cell r="O101">
            <v>0</v>
          </cell>
          <cell r="P101">
            <v>0</v>
          </cell>
        </row>
        <row r="102">
          <cell r="A102">
            <v>1741</v>
          </cell>
          <cell r="B102" t="str">
            <v>TORROELLA MONTGRI-Bombers</v>
          </cell>
          <cell r="C102" t="str">
            <v>Torroella De Montgrí</v>
          </cell>
          <cell r="D102" t="str">
            <v>Baix Empordà</v>
          </cell>
          <cell r="E102">
            <v>1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1</v>
          </cell>
          <cell r="O102">
            <v>0</v>
          </cell>
          <cell r="P102">
            <v>0</v>
          </cell>
        </row>
        <row r="103">
          <cell r="A103">
            <v>1820</v>
          </cell>
          <cell r="B103" t="str">
            <v>VALLROMANES II</v>
          </cell>
          <cell r="C103" t="str">
            <v>Vallromanes</v>
          </cell>
          <cell r="D103" t="str">
            <v>Vallès Oriental</v>
          </cell>
          <cell r="E103">
            <v>2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1</v>
          </cell>
          <cell r="O103">
            <v>1</v>
          </cell>
          <cell r="P103">
            <v>0</v>
          </cell>
        </row>
        <row r="104">
          <cell r="A104">
            <v>1822</v>
          </cell>
          <cell r="B104" t="str">
            <v>VILADRAU-Guilleries</v>
          </cell>
          <cell r="C104" t="str">
            <v>Viladrau</v>
          </cell>
          <cell r="D104" t="str">
            <v>Osona</v>
          </cell>
          <cell r="E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1</v>
          </cell>
          <cell r="O104">
            <v>1</v>
          </cell>
          <cell r="P104">
            <v>0</v>
          </cell>
        </row>
        <row r="105">
          <cell r="A105">
            <v>1798</v>
          </cell>
          <cell r="B105" t="str">
            <v>MOLINA-Alabaus-Roc Blanc</v>
          </cell>
          <cell r="C105" t="str">
            <v>Alp</v>
          </cell>
          <cell r="D105" t="str">
            <v>Cerdanya</v>
          </cell>
          <cell r="E105">
            <v>5</v>
          </cell>
          <cell r="F105">
            <v>0</v>
          </cell>
          <cell r="G105">
            <v>0</v>
          </cell>
          <cell r="H105">
            <v>1</v>
          </cell>
          <cell r="I105">
            <v>1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2</v>
          </cell>
          <cell r="P105">
            <v>1</v>
          </cell>
        </row>
        <row r="106">
          <cell r="A106">
            <v>1924</v>
          </cell>
          <cell r="B106" t="str">
            <v>ESPOT-Espot Esquí</v>
          </cell>
          <cell r="C106" t="str">
            <v>Espot</v>
          </cell>
          <cell r="D106" t="str">
            <v>Pallars Sobirà</v>
          </cell>
          <cell r="E106">
            <v>3</v>
          </cell>
          <cell r="F106">
            <v>0</v>
          </cell>
          <cell r="G106">
            <v>0</v>
          </cell>
          <cell r="H106">
            <v>1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1</v>
          </cell>
          <cell r="P106">
            <v>1</v>
          </cell>
        </row>
        <row r="107">
          <cell r="A107">
            <v>1799</v>
          </cell>
          <cell r="B107" t="str">
            <v>MOLINA-Serrat Comella</v>
          </cell>
          <cell r="C107" t="str">
            <v>Alp</v>
          </cell>
          <cell r="D107" t="str">
            <v>Cerdanya</v>
          </cell>
          <cell r="E107">
            <v>2</v>
          </cell>
          <cell r="F107">
            <v>0</v>
          </cell>
          <cell r="G107">
            <v>0</v>
          </cell>
          <cell r="H107">
            <v>1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</row>
        <row r="108">
          <cell r="A108">
            <v>1895</v>
          </cell>
          <cell r="B108" t="str">
            <v>MURA II</v>
          </cell>
          <cell r="C108" t="str">
            <v>Mura</v>
          </cell>
          <cell r="D108" t="str">
            <v>Bages</v>
          </cell>
          <cell r="E108">
            <v>1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1</v>
          </cell>
        </row>
        <row r="109">
          <cell r="A109">
            <v>1903</v>
          </cell>
          <cell r="B109" t="str">
            <v>SANT SALVADOR DE GUARDIOLA-Ca l'Esteve</v>
          </cell>
          <cell r="C109" t="str">
            <v>Sant Salvador De Guardiola</v>
          </cell>
          <cell r="D109" t="str">
            <v>Bages</v>
          </cell>
          <cell r="E109">
            <v>2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1</v>
          </cell>
        </row>
        <row r="110">
          <cell r="A110">
            <v>1832</v>
          </cell>
          <cell r="B110" t="str">
            <v>SANT FOST DE CAMPSENTELLES- La Conreria</v>
          </cell>
          <cell r="C110" t="str">
            <v>Sant Fost De Campsentelles</v>
          </cell>
          <cell r="D110" t="str">
            <v>Vallès Oriental</v>
          </cell>
          <cell r="E110">
            <v>2</v>
          </cell>
          <cell r="F110">
            <v>0</v>
          </cell>
          <cell r="G110">
            <v>0</v>
          </cell>
          <cell r="H110">
            <v>0</v>
          </cell>
          <cell r="I110">
            <v>1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1</v>
          </cell>
          <cell r="P110">
            <v>0</v>
          </cell>
        </row>
        <row r="111">
          <cell r="A111">
            <v>1746</v>
          </cell>
          <cell r="B111" t="str">
            <v>SANTA EULÀLIA RIUPRIMER</v>
          </cell>
          <cell r="C111" t="str">
            <v>Santa Eulàlia De Riuprimer</v>
          </cell>
          <cell r="D111" t="str">
            <v>Osona</v>
          </cell>
          <cell r="E111">
            <v>3</v>
          </cell>
          <cell r="F111">
            <v>0</v>
          </cell>
          <cell r="G111">
            <v>0</v>
          </cell>
          <cell r="H111">
            <v>0</v>
          </cell>
          <cell r="I111">
            <v>1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2</v>
          </cell>
          <cell r="P111">
            <v>0</v>
          </cell>
        </row>
        <row r="112">
          <cell r="A112">
            <v>1771</v>
          </cell>
          <cell r="B112" t="str">
            <v>ULLASTRELL-La Creu dels Tres Batlles</v>
          </cell>
          <cell r="C112" t="str">
            <v>Ullastrell</v>
          </cell>
          <cell r="D112" t="str">
            <v>Vallès Occidental</v>
          </cell>
          <cell r="E112">
            <v>3</v>
          </cell>
          <cell r="F112">
            <v>0</v>
          </cell>
          <cell r="G112">
            <v>0</v>
          </cell>
          <cell r="H112">
            <v>0</v>
          </cell>
          <cell r="I112">
            <v>1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2</v>
          </cell>
          <cell r="P112">
            <v>0</v>
          </cell>
        </row>
        <row r="113">
          <cell r="A113">
            <v>1743</v>
          </cell>
          <cell r="B113" t="str">
            <v>SANT JULIA DE RAMIS II</v>
          </cell>
          <cell r="C113" t="str">
            <v>Sant Julià De Ramis</v>
          </cell>
          <cell r="D113" t="str">
            <v>Gironès</v>
          </cell>
          <cell r="E113">
            <v>2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1</v>
          </cell>
          <cell r="P113">
            <v>1</v>
          </cell>
        </row>
        <row r="114">
          <cell r="A114">
            <v>1748</v>
          </cell>
          <cell r="B114" t="str">
            <v>SANT MORI</v>
          </cell>
          <cell r="C114" t="str">
            <v>Sant Mori</v>
          </cell>
          <cell r="D114" t="str">
            <v>Alt Empordà</v>
          </cell>
          <cell r="E114">
            <v>2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1</v>
          </cell>
          <cell r="P114">
            <v>1</v>
          </cell>
        </row>
        <row r="115">
          <cell r="A115">
            <v>1755</v>
          </cell>
          <cell r="B115" t="str">
            <v>BOT</v>
          </cell>
          <cell r="C115" t="str">
            <v>Bot</v>
          </cell>
          <cell r="D115" t="str">
            <v>Terra Alta</v>
          </cell>
          <cell r="E115">
            <v>2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2</v>
          </cell>
          <cell r="P115">
            <v>0</v>
          </cell>
        </row>
        <row r="116">
          <cell r="A116">
            <v>1877</v>
          </cell>
          <cell r="B116" t="str">
            <v>FONOLLOSA II</v>
          </cell>
          <cell r="C116" t="str">
            <v>Fonollosa</v>
          </cell>
          <cell r="D116" t="str">
            <v>Bages</v>
          </cell>
          <cell r="E116">
            <v>2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2</v>
          </cell>
          <cell r="P116">
            <v>0</v>
          </cell>
        </row>
        <row r="117">
          <cell r="A117">
            <v>1734</v>
          </cell>
          <cell r="B117" t="str">
            <v>ALGERRI</v>
          </cell>
          <cell r="C117" t="str">
            <v>Algerri</v>
          </cell>
          <cell r="D117" t="str">
            <v>Noguera</v>
          </cell>
          <cell r="E117">
            <v>1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1</v>
          </cell>
          <cell r="P117">
            <v>0</v>
          </cell>
        </row>
        <row r="118">
          <cell r="A118">
            <v>1807</v>
          </cell>
          <cell r="B118" t="str">
            <v>CASTELLCIR- La Penyora</v>
          </cell>
          <cell r="C118" t="str">
            <v>Castellcir</v>
          </cell>
          <cell r="D118" t="str">
            <v>Moianès</v>
          </cell>
          <cell r="E118">
            <v>1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1</v>
          </cell>
          <cell r="P118">
            <v>0</v>
          </cell>
        </row>
        <row r="119">
          <cell r="A119">
            <v>1916</v>
          </cell>
          <cell r="B119" t="str">
            <v>CASTELLSERÀ</v>
          </cell>
          <cell r="C119" t="str">
            <v>Castellserà</v>
          </cell>
          <cell r="D119" t="str">
            <v>Urgell</v>
          </cell>
          <cell r="E119">
            <v>1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1</v>
          </cell>
          <cell r="P119">
            <v>0</v>
          </cell>
        </row>
        <row r="120">
          <cell r="A120">
            <v>1836</v>
          </cell>
          <cell r="B120" t="str">
            <v>LLINARS DEL VALLÈS</v>
          </cell>
          <cell r="C120" t="str">
            <v>Llinars Del Vallès</v>
          </cell>
          <cell r="D120" t="str">
            <v>Vallès Oriental</v>
          </cell>
          <cell r="E120">
            <v>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1</v>
          </cell>
          <cell r="P120">
            <v>0</v>
          </cell>
        </row>
        <row r="121">
          <cell r="A121">
            <v>1853</v>
          </cell>
          <cell r="B121" t="str">
            <v>MASSANES-Sant Roc III</v>
          </cell>
          <cell r="C121" t="str">
            <v>Massanes</v>
          </cell>
          <cell r="D121" t="str">
            <v>Selva</v>
          </cell>
          <cell r="E121">
            <v>1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1</v>
          </cell>
          <cell r="P121">
            <v>0</v>
          </cell>
        </row>
        <row r="122">
          <cell r="A122">
            <v>1830</v>
          </cell>
          <cell r="B122" t="str">
            <v>MONTORNÈS DE SEGARRA</v>
          </cell>
          <cell r="C122" t="str">
            <v>Montornès De Segarra</v>
          </cell>
          <cell r="D122" t="str">
            <v>Segarra</v>
          </cell>
          <cell r="E122">
            <v>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1</v>
          </cell>
          <cell r="P122">
            <v>0</v>
          </cell>
        </row>
        <row r="123">
          <cell r="A123">
            <v>1779</v>
          </cell>
          <cell r="B123" t="str">
            <v>MORERA DE MONTSANT</v>
          </cell>
          <cell r="C123" t="str">
            <v>Morera de Montsant, la</v>
          </cell>
          <cell r="D123" t="str">
            <v>Priorat</v>
          </cell>
          <cell r="E123">
            <v>1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1</v>
          </cell>
          <cell r="P123">
            <v>0</v>
          </cell>
        </row>
        <row r="124">
          <cell r="A124">
            <v>1792</v>
          </cell>
          <cell r="B124" t="str">
            <v>OS DE BALAGUER-Gerb-Camarasa</v>
          </cell>
          <cell r="C124" t="str">
            <v>Os De Balaguer</v>
          </cell>
          <cell r="D124" t="str">
            <v>Noguera</v>
          </cell>
          <cell r="E124">
            <v>1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es Emplaçament"/>
      <sheetName val="Serveis"/>
      <sheetName val="Serveis_old"/>
      <sheetName val="Llistat Coordenades"/>
      <sheetName val="Alimentació Elèctrica"/>
      <sheetName val="Ocupacio"/>
      <sheetName val="SIMs"/>
      <sheetName val="Codis Operadors"/>
      <sheetName val="Baixes_centres"/>
      <sheetName val="Contactes"/>
      <sheetName val="Taules"/>
      <sheetName val="Càlcul Prioritats"/>
    </sheetNames>
    <sheetDataSet>
      <sheetData sheetId="0">
        <row r="1">
          <cell r="A1" t="str">
            <v>CODI</v>
          </cell>
          <cell r="B1" t="str">
            <v>EMPLAÇAMENT</v>
          </cell>
          <cell r="C1" t="str">
            <v>MUNICIPI</v>
          </cell>
          <cell r="D1" t="str">
            <v>COMARCA</v>
          </cell>
          <cell r="E1" t="str">
            <v>PROVINCIA</v>
          </cell>
          <cell r="F1" t="str">
            <v>UTMx</v>
          </cell>
          <cell r="G1" t="str">
            <v>UTMy</v>
          </cell>
          <cell r="H1" t="str">
            <v>PARATGE</v>
          </cell>
          <cell r="I1" t="str">
            <v>TORRE</v>
          </cell>
          <cell r="J1" t="str">
            <v>CASETA (m2)</v>
          </cell>
        </row>
        <row r="2">
          <cell r="A2">
            <v>1716</v>
          </cell>
          <cell r="B2" t="str">
            <v>PRAT DE COMTE</v>
          </cell>
          <cell r="C2" t="str">
            <v>Prat de Comte</v>
          </cell>
          <cell r="D2" t="str">
            <v>Terra Alta</v>
          </cell>
          <cell r="E2" t="str">
            <v>TARRAGONA</v>
          </cell>
          <cell r="F2">
            <v>281299.34243218019</v>
          </cell>
          <cell r="G2">
            <v>4540548.7178138942</v>
          </cell>
          <cell r="H2" t="str">
            <v>COLL DE BOT</v>
          </cell>
          <cell r="I2" t="str">
            <v>AC20</v>
          </cell>
          <cell r="J2">
            <v>5.5</v>
          </cell>
        </row>
        <row r="3">
          <cell r="A3">
            <v>1729</v>
          </cell>
          <cell r="B3" t="str">
            <v>COPONS</v>
          </cell>
          <cell r="C3" t="str">
            <v>Copons</v>
          </cell>
          <cell r="D3" t="str">
            <v>Anoia</v>
          </cell>
          <cell r="E3" t="str">
            <v>Barcelona</v>
          </cell>
          <cell r="F3">
            <v>376501.01858706475</v>
          </cell>
          <cell r="G3">
            <v>4610210.1034016814</v>
          </cell>
          <cell r="H3" t="str">
            <v>CAMÍ DE LA RIERA</v>
          </cell>
          <cell r="I3" t="str">
            <v>CP30</v>
          </cell>
          <cell r="J3">
            <v>5.5</v>
          </cell>
        </row>
        <row r="4">
          <cell r="A4">
            <v>1730</v>
          </cell>
          <cell r="B4" t="str">
            <v>MIERES</v>
          </cell>
          <cell r="C4" t="str">
            <v>Mieres</v>
          </cell>
          <cell r="D4" t="str">
            <v>Garrotxa</v>
          </cell>
          <cell r="E4" t="str">
            <v>Girona</v>
          </cell>
          <cell r="F4">
            <v>471348.57948528574</v>
          </cell>
          <cell r="G4">
            <v>4664754.4682447091</v>
          </cell>
          <cell r="H4" t="str">
            <v>MANSO CODINACH</v>
          </cell>
          <cell r="I4" t="str">
            <v>AC20</v>
          </cell>
          <cell r="J4">
            <v>5.5</v>
          </cell>
        </row>
        <row r="5">
          <cell r="A5">
            <v>1732</v>
          </cell>
          <cell r="B5" t="str">
            <v>TOSES-Fornells</v>
          </cell>
          <cell r="C5" t="str">
            <v>Toses</v>
          </cell>
          <cell r="D5" t="str">
            <v>Ripollès</v>
          </cell>
          <cell r="E5" t="str">
            <v>Girona</v>
          </cell>
          <cell r="F5">
            <v>422092.66291307943</v>
          </cell>
          <cell r="G5">
            <v>4685810.8746360112</v>
          </cell>
          <cell r="H5" t="str">
            <v>LA FRANCESONA</v>
          </cell>
          <cell r="I5" t="str">
            <v>AC30</v>
          </cell>
          <cell r="J5">
            <v>5.5</v>
          </cell>
        </row>
        <row r="6">
          <cell r="A6">
            <v>1733</v>
          </cell>
          <cell r="B6" t="str">
            <v>SANT BARTOMEU DEL GRAU</v>
          </cell>
          <cell r="C6" t="str">
            <v>Sant Bartomeu del Grau</v>
          </cell>
          <cell r="D6" t="str">
            <v>Osona</v>
          </cell>
          <cell r="E6" t="str">
            <v>Barcelona</v>
          </cell>
          <cell r="F6">
            <v>431557.39043801586</v>
          </cell>
          <cell r="G6">
            <v>4647968.744161468</v>
          </cell>
          <cell r="H6" t="str">
            <v>SERRAT DE LA MONJOIA</v>
          </cell>
          <cell r="I6" t="str">
            <v>AT20</v>
          </cell>
          <cell r="J6" t="str">
            <v xml:space="preserve">2 X 5,5 </v>
          </cell>
        </row>
        <row r="7">
          <cell r="A7">
            <v>1734</v>
          </cell>
          <cell r="B7" t="str">
            <v>ALGERRI</v>
          </cell>
          <cell r="C7" t="str">
            <v>Algerri</v>
          </cell>
          <cell r="D7" t="str">
            <v>Noguera</v>
          </cell>
          <cell r="E7" t="str">
            <v>Lleida</v>
          </cell>
          <cell r="F7">
            <v>303502.07230868295</v>
          </cell>
          <cell r="G7">
            <v>4632201.6914043687</v>
          </cell>
          <cell r="H7" t="str">
            <v>SERRA LLARGA / DIPOSITS</v>
          </cell>
          <cell r="I7" t="str">
            <v>CP20</v>
          </cell>
          <cell r="J7" t="str">
            <v xml:space="preserve">2 X 5,5 </v>
          </cell>
        </row>
        <row r="8">
          <cell r="A8">
            <v>1735</v>
          </cell>
          <cell r="B8" t="str">
            <v>GUINGUETA D'ÀNEU-Escart</v>
          </cell>
          <cell r="C8" t="str">
            <v>Guingueta d'Àneu, la</v>
          </cell>
          <cell r="D8" t="str">
            <v>Pallars Sobirà</v>
          </cell>
          <cell r="E8" t="str">
            <v>Lleida</v>
          </cell>
          <cell r="F8">
            <v>346597.73897496215</v>
          </cell>
          <cell r="G8">
            <v>4711256.4869319759</v>
          </cell>
          <cell r="H8" t="str">
            <v>PLAUS</v>
          </cell>
          <cell r="I8" t="str">
            <v>AC15</v>
          </cell>
          <cell r="J8">
            <v>5.5</v>
          </cell>
        </row>
        <row r="9">
          <cell r="A9">
            <v>1736</v>
          </cell>
          <cell r="B9" t="str">
            <v>LLIÇÀ D´AMUNT</v>
          </cell>
          <cell r="C9" t="str">
            <v>Lliçà d'Amunt</v>
          </cell>
          <cell r="D9" t="str">
            <v>Vallès Oriental</v>
          </cell>
          <cell r="E9" t="str">
            <v>Barcelona</v>
          </cell>
          <cell r="F9">
            <v>435892.08255058544</v>
          </cell>
          <cell r="G9">
            <v>4606507.6470040819</v>
          </cell>
          <cell r="H9" t="str">
            <v>TURÓ DE CAN PUIG</v>
          </cell>
          <cell r="I9" t="str">
            <v>AT30</v>
          </cell>
          <cell r="J9">
            <v>11</v>
          </cell>
        </row>
        <row r="10">
          <cell r="A10">
            <v>1737</v>
          </cell>
          <cell r="B10" t="str">
            <v>OMELLS NA GAIA II</v>
          </cell>
          <cell r="C10" t="str">
            <v>Omells de na Gaia, els</v>
          </cell>
          <cell r="D10" t="str">
            <v>Urgell</v>
          </cell>
          <cell r="E10" t="str">
            <v>Lleida</v>
          </cell>
          <cell r="F10">
            <v>339697.85264791752</v>
          </cell>
          <cell r="G10">
            <v>4595859.3604196412</v>
          </cell>
          <cell r="H10" t="str">
            <v>Lo Pere</v>
          </cell>
          <cell r="I10" t="str">
            <v>CP40</v>
          </cell>
          <cell r="J10">
            <v>5.5</v>
          </cell>
        </row>
        <row r="11">
          <cell r="A11">
            <v>1738</v>
          </cell>
          <cell r="B11" t="str">
            <v>PONT ARMENTERA II</v>
          </cell>
          <cell r="C11" t="str">
            <v>Pont d'Armentera, el</v>
          </cell>
          <cell r="D11" t="str">
            <v>Alt Camp</v>
          </cell>
          <cell r="E11" t="str">
            <v>TARRAGONA</v>
          </cell>
          <cell r="F11">
            <v>362840.78655119921</v>
          </cell>
          <cell r="G11">
            <v>4582421.1639817711</v>
          </cell>
          <cell r="H11" t="str">
            <v>BARRANCS</v>
          </cell>
          <cell r="I11" t="str">
            <v>CP30</v>
          </cell>
          <cell r="J11">
            <v>5.5</v>
          </cell>
        </row>
        <row r="12">
          <cell r="A12">
            <v>1739</v>
          </cell>
          <cell r="B12" t="str">
            <v>CAMPDEVÀNOL</v>
          </cell>
          <cell r="C12" t="str">
            <v>Campdevànol</v>
          </cell>
          <cell r="D12" t="str">
            <v>Ripollès</v>
          </cell>
          <cell r="E12" t="str">
            <v>Girona</v>
          </cell>
          <cell r="F12">
            <v>431812.59471554653</v>
          </cell>
          <cell r="G12">
            <v>4674837.7838727022</v>
          </cell>
          <cell r="H12" t="str">
            <v>Sector del Castell</v>
          </cell>
          <cell r="I12" t="str">
            <v>AC20</v>
          </cell>
          <cell r="J12">
            <v>5.5</v>
          </cell>
        </row>
        <row r="13">
          <cell r="A13">
            <v>1740</v>
          </cell>
          <cell r="B13" t="str">
            <v>MONT-RAL II</v>
          </cell>
          <cell r="C13" t="str">
            <v>Mont-ral</v>
          </cell>
          <cell r="D13" t="str">
            <v>Alt Camp</v>
          </cell>
          <cell r="E13" t="str">
            <v>TARRAGONA</v>
          </cell>
          <cell r="F13">
            <v>340663.67616837384</v>
          </cell>
          <cell r="G13">
            <v>4572404.3167350478</v>
          </cell>
          <cell r="H13" t="str">
            <v>diposits</v>
          </cell>
          <cell r="I13" t="str">
            <v>AC30</v>
          </cell>
          <cell r="J13">
            <v>5.5</v>
          </cell>
        </row>
        <row r="14">
          <cell r="A14">
            <v>1741</v>
          </cell>
          <cell r="B14" t="str">
            <v>TORROELLA MONTGRI-Bombers</v>
          </cell>
          <cell r="C14" t="str">
            <v>Torroella de Montgrí</v>
          </cell>
          <cell r="D14" t="str">
            <v>Baix Empordà</v>
          </cell>
          <cell r="E14" t="str">
            <v>Girona</v>
          </cell>
          <cell r="F14">
            <v>513840.57214511296</v>
          </cell>
          <cell r="G14">
            <v>4655107.1308623413</v>
          </cell>
          <cell r="H14" t="str">
            <v>caserna Bombers</v>
          </cell>
          <cell r="J14">
            <v>5.5</v>
          </cell>
        </row>
        <row r="15">
          <cell r="A15">
            <v>1742</v>
          </cell>
          <cell r="B15" t="str">
            <v>SORIGUERA-Rubió</v>
          </cell>
          <cell r="C15" t="str">
            <v>Soriguera</v>
          </cell>
          <cell r="D15" t="str">
            <v>Pallars Sobirà</v>
          </cell>
          <cell r="E15" t="str">
            <v>Lleida</v>
          </cell>
          <cell r="F15">
            <v>353051.60923006374</v>
          </cell>
          <cell r="G15">
            <v>4692839.4094131282</v>
          </cell>
          <cell r="H15" t="str">
            <v>Castellviny</v>
          </cell>
          <cell r="I15" t="str">
            <v>CP30</v>
          </cell>
          <cell r="J15">
            <v>7</v>
          </cell>
        </row>
        <row r="16">
          <cell r="A16">
            <v>1743</v>
          </cell>
          <cell r="B16" t="str">
            <v>SANT JULIA DE RAMIS II</v>
          </cell>
          <cell r="C16" t="str">
            <v>Sant Julià de Ramis</v>
          </cell>
          <cell r="D16" t="str">
            <v>Gironès</v>
          </cell>
          <cell r="E16" t="str">
            <v>Girona</v>
          </cell>
          <cell r="F16">
            <v>487793.5157016039</v>
          </cell>
          <cell r="G16">
            <v>4652989.3252244443</v>
          </cell>
          <cell r="H16" t="str">
            <v>Sants Metges</v>
          </cell>
          <cell r="I16" t="str">
            <v>AC15</v>
          </cell>
          <cell r="J16">
            <v>5.5</v>
          </cell>
        </row>
        <row r="17">
          <cell r="A17">
            <v>1744</v>
          </cell>
          <cell r="B17" t="str">
            <v>SANT AGUSTI LLUÇANÈS</v>
          </cell>
          <cell r="C17" t="str">
            <v>Sant Agustí de Lluçanès</v>
          </cell>
          <cell r="D17" t="str">
            <v>Osona</v>
          </cell>
          <cell r="E17" t="str">
            <v>Barcelona</v>
          </cell>
          <cell r="F17">
            <v>428699.48286916828</v>
          </cell>
          <cell r="G17">
            <v>4660733.7856333889</v>
          </cell>
          <cell r="H17" t="str">
            <v>Sant Genís del Pi</v>
          </cell>
          <cell r="I17" t="str">
            <v>CP20</v>
          </cell>
          <cell r="J17">
            <v>5.5</v>
          </cell>
        </row>
        <row r="18">
          <cell r="A18">
            <v>1745</v>
          </cell>
          <cell r="B18" t="str">
            <v>SANTA CECILIA VOLTREGÀ</v>
          </cell>
          <cell r="C18" t="str">
            <v>Santa Cecília de Voltregà</v>
          </cell>
          <cell r="D18" t="str">
            <v>Osona</v>
          </cell>
          <cell r="E18" t="str">
            <v>Barcelona</v>
          </cell>
          <cell r="F18">
            <v>435399.41238094604</v>
          </cell>
          <cell r="G18">
            <v>4650075.7182741165</v>
          </cell>
          <cell r="H18" t="str">
            <v>Can Barrina</v>
          </cell>
          <cell r="I18" t="str">
            <v>AC30</v>
          </cell>
          <cell r="J18">
            <v>5.5</v>
          </cell>
        </row>
        <row r="19">
          <cell r="A19">
            <v>1746</v>
          </cell>
          <cell r="B19" t="str">
            <v>SANTA EULÀLIA RIUPRIMER</v>
          </cell>
          <cell r="C19" t="str">
            <v>Santa Eulàlia de Riuprimer</v>
          </cell>
          <cell r="D19" t="str">
            <v>Osona</v>
          </cell>
          <cell r="E19" t="str">
            <v>Barcelona</v>
          </cell>
          <cell r="F19">
            <v>432606.33746060304</v>
          </cell>
          <cell r="G19">
            <v>4640772.7250480512</v>
          </cell>
          <cell r="H19" t="str">
            <v>PLA DE LA ROVIRA</v>
          </cell>
          <cell r="I19" t="str">
            <v>CP15</v>
          </cell>
          <cell r="J19">
            <v>5.5</v>
          </cell>
        </row>
        <row r="20">
          <cell r="A20">
            <v>1747</v>
          </cell>
          <cell r="B20" t="str">
            <v>SANT ISCLE DE VALLALTA</v>
          </cell>
          <cell r="C20" t="str">
            <v>Sant Iscle de Vallalta</v>
          </cell>
          <cell r="D20" t="str">
            <v>Maresme</v>
          </cell>
          <cell r="E20" t="str">
            <v>Barcelona</v>
          </cell>
          <cell r="F20">
            <v>463413.14308469882</v>
          </cell>
          <cell r="G20">
            <v>4608863.4418261414</v>
          </cell>
          <cell r="H20" t="str">
            <v>CA L'ARANYO/DIPOSIT</v>
          </cell>
          <cell r="I20" t="str">
            <v>CP40</v>
          </cell>
          <cell r="J20">
            <v>5.5</v>
          </cell>
        </row>
        <row r="21">
          <cell r="A21">
            <v>1748</v>
          </cell>
          <cell r="B21" t="str">
            <v>SANT MORI</v>
          </cell>
          <cell r="C21" t="str">
            <v>Sant Mori</v>
          </cell>
          <cell r="D21" t="str">
            <v>Alt Empordà</v>
          </cell>
          <cell r="E21" t="str">
            <v>Girona</v>
          </cell>
          <cell r="F21">
            <v>498729.64017421572</v>
          </cell>
          <cell r="G21">
            <v>4667159.2642050404</v>
          </cell>
          <cell r="H21" t="str">
            <v>EL SALITAR</v>
          </cell>
          <cell r="I21" t="str">
            <v>AC20</v>
          </cell>
          <cell r="J21">
            <v>5.5</v>
          </cell>
        </row>
        <row r="22">
          <cell r="A22">
            <v>1750</v>
          </cell>
          <cell r="B22" t="str">
            <v>COMA I LA PEDRA II</v>
          </cell>
          <cell r="C22" t="str">
            <v>Coma i la Pedra, la</v>
          </cell>
          <cell r="D22" t="str">
            <v>Solsonès</v>
          </cell>
          <cell r="E22" t="str">
            <v>Lleida</v>
          </cell>
          <cell r="F22">
            <v>385132.47975620435</v>
          </cell>
          <cell r="G22">
            <v>4669223.1293780031</v>
          </cell>
          <cell r="H22" t="str">
            <v>l'Argelaguer</v>
          </cell>
          <cell r="I22" t="str">
            <v>AC20</v>
          </cell>
          <cell r="J22">
            <v>5.5</v>
          </cell>
        </row>
        <row r="23">
          <cell r="A23">
            <v>1751</v>
          </cell>
          <cell r="B23" t="str">
            <v>TAVERTET-Rupit i Pruit</v>
          </cell>
          <cell r="C23" t="str">
            <v>Tavertet</v>
          </cell>
          <cell r="D23" t="str">
            <v>Osona</v>
          </cell>
          <cell r="E23" t="str">
            <v>Barcelona</v>
          </cell>
          <cell r="F23">
            <v>453402.45620472642</v>
          </cell>
          <cell r="G23">
            <v>4652173.5849189805</v>
          </cell>
          <cell r="H23" t="str">
            <v>FONT DE LA VENA</v>
          </cell>
          <cell r="I23" t="str">
            <v>CP20</v>
          </cell>
          <cell r="J23">
            <v>8.14</v>
          </cell>
        </row>
        <row r="24">
          <cell r="A24">
            <v>1752</v>
          </cell>
          <cell r="B24" t="str">
            <v>RASQUERA</v>
          </cell>
          <cell r="C24" t="str">
            <v>Rasquera</v>
          </cell>
          <cell r="D24" t="str">
            <v>Ribera d'Ebre</v>
          </cell>
          <cell r="E24" t="str">
            <v>TARRAGONA</v>
          </cell>
          <cell r="F24">
            <v>298074.37673423212</v>
          </cell>
          <cell r="G24">
            <v>4541642.592220665</v>
          </cell>
          <cell r="H24" t="str">
            <v>La Rasa</v>
          </cell>
          <cell r="I24" t="str">
            <v>AC20</v>
          </cell>
          <cell r="J24">
            <v>5.5</v>
          </cell>
        </row>
        <row r="25">
          <cell r="A25">
            <v>1753</v>
          </cell>
          <cell r="B25" t="str">
            <v>CERVERA</v>
          </cell>
          <cell r="C25" t="str">
            <v>Cervera</v>
          </cell>
          <cell r="D25" t="str">
            <v>Segarra</v>
          </cell>
          <cell r="E25" t="str">
            <v>Lleida</v>
          </cell>
          <cell r="F25">
            <v>355754.00409470347</v>
          </cell>
          <cell r="G25">
            <v>4612538.2644384941</v>
          </cell>
          <cell r="H25" t="str">
            <v>Collets de Martí</v>
          </cell>
          <cell r="I25" t="str">
            <v>AC20</v>
          </cell>
          <cell r="J25">
            <v>5.5</v>
          </cell>
        </row>
        <row r="26">
          <cell r="A26">
            <v>1754</v>
          </cell>
          <cell r="B26" t="str">
            <v>CUNIT</v>
          </cell>
          <cell r="C26" t="str">
            <v>Cunit</v>
          </cell>
          <cell r="D26" t="str">
            <v>Baix Penedès</v>
          </cell>
          <cell r="E26" t="str">
            <v>TARRAGONA</v>
          </cell>
          <cell r="F26">
            <v>384450.6839854382</v>
          </cell>
          <cell r="G26">
            <v>4564489.9722123034</v>
          </cell>
          <cell r="H26" t="str">
            <v>Urb. Els Jardins C/ Tulipa</v>
          </cell>
          <cell r="I26" t="str">
            <v>AC20</v>
          </cell>
          <cell r="J26">
            <v>5.5</v>
          </cell>
        </row>
        <row r="27">
          <cell r="A27">
            <v>1755</v>
          </cell>
          <cell r="B27" t="str">
            <v>BOT</v>
          </cell>
          <cell r="C27" t="str">
            <v>Bot</v>
          </cell>
          <cell r="D27" t="str">
            <v>Terra Alta</v>
          </cell>
          <cell r="E27" t="str">
            <v>TARRAGONA</v>
          </cell>
          <cell r="F27">
            <v>279753.36210186291</v>
          </cell>
          <cell r="G27">
            <v>4543456.7340522772</v>
          </cell>
          <cell r="H27" t="str">
            <v>DIPOSITS</v>
          </cell>
          <cell r="I27" t="str">
            <v>CP20</v>
          </cell>
          <cell r="J27">
            <v>5.5</v>
          </cell>
        </row>
        <row r="28">
          <cell r="A28">
            <v>1756</v>
          </cell>
          <cell r="B28" t="str">
            <v>FONOLLOSA I-Canet de Fals</v>
          </cell>
          <cell r="C28" t="str">
            <v>Fonollosa</v>
          </cell>
          <cell r="D28" t="str">
            <v>Bages</v>
          </cell>
          <cell r="E28" t="str">
            <v>Barcelona</v>
          </cell>
          <cell r="F28">
            <v>396005.15296316473</v>
          </cell>
          <cell r="G28">
            <v>4623934.9766784543</v>
          </cell>
          <cell r="H28" t="str">
            <v>Feixes de Can Serra</v>
          </cell>
          <cell r="I28" t="str">
            <v>CP30</v>
          </cell>
          <cell r="J28">
            <v>5.5</v>
          </cell>
        </row>
        <row r="29">
          <cell r="A29">
            <v>1757</v>
          </cell>
          <cell r="B29" t="str">
            <v>VALLCLARA-Les Forques</v>
          </cell>
          <cell r="C29" t="str">
            <v>Vallclara</v>
          </cell>
          <cell r="D29" t="str">
            <v>Conca de Barberà</v>
          </cell>
          <cell r="E29" t="str">
            <v>TARRAGONA</v>
          </cell>
          <cell r="F29">
            <v>331771.74172628083</v>
          </cell>
          <cell r="G29">
            <v>4582860.4004141465</v>
          </cell>
          <cell r="H29" t="str">
            <v>Les Forques</v>
          </cell>
          <cell r="I29" t="str">
            <v>CP20</v>
          </cell>
          <cell r="J29">
            <v>5.5</v>
          </cell>
        </row>
        <row r="30">
          <cell r="A30">
            <v>1758</v>
          </cell>
          <cell r="B30" t="str">
            <v>PALMA D'EBRE</v>
          </cell>
          <cell r="C30" t="str">
            <v>Palma d'Ebre, la</v>
          </cell>
          <cell r="D30" t="str">
            <v>Ribera d'Ebre</v>
          </cell>
          <cell r="E30" t="str">
            <v>TARRAGONA</v>
          </cell>
          <cell r="F30">
            <v>304551.62663044746</v>
          </cell>
          <cell r="G30">
            <v>4573252.5920677036</v>
          </cell>
          <cell r="H30" t="str">
            <v>El Pi</v>
          </cell>
          <cell r="I30" t="str">
            <v>CP20</v>
          </cell>
          <cell r="J30">
            <v>5.5</v>
          </cell>
        </row>
        <row r="31">
          <cell r="A31">
            <v>1759</v>
          </cell>
          <cell r="B31" t="str">
            <v>SANT PERE SALLAVINERA</v>
          </cell>
          <cell r="C31" t="str">
            <v>Sant Pere Sallavinera</v>
          </cell>
          <cell r="D31" t="str">
            <v>Anoia</v>
          </cell>
          <cell r="E31" t="str">
            <v>Barcelona</v>
          </cell>
          <cell r="F31">
            <v>380408.11188976152</v>
          </cell>
          <cell r="G31">
            <v>4621708.0915768882</v>
          </cell>
          <cell r="H31" t="str">
            <v>Cal Malet</v>
          </cell>
          <cell r="I31" t="str">
            <v>AC20</v>
          </cell>
          <cell r="J31">
            <v>5.5</v>
          </cell>
        </row>
        <row r="32">
          <cell r="A32">
            <v>1760</v>
          </cell>
          <cell r="B32" t="str">
            <v>SANT MATEU DE BAGES-Salo</v>
          </cell>
          <cell r="C32" t="str">
            <v>Sant Mateu de Bages</v>
          </cell>
          <cell r="D32" t="str">
            <v>Bages</v>
          </cell>
          <cell r="E32" t="str">
            <v>Barcelona</v>
          </cell>
          <cell r="F32">
            <v>387065.20925000281</v>
          </cell>
          <cell r="G32">
            <v>4633179.0588432141</v>
          </cell>
          <cell r="H32" t="str">
            <v>Quius</v>
          </cell>
          <cell r="I32" t="str">
            <v>AC20</v>
          </cell>
          <cell r="J32">
            <v>5.5</v>
          </cell>
        </row>
        <row r="33">
          <cell r="A33">
            <v>1761</v>
          </cell>
          <cell r="B33" t="str">
            <v>ALÒS DE BALAGUER</v>
          </cell>
          <cell r="C33" t="str">
            <v>Alòs de Balaguer</v>
          </cell>
          <cell r="D33" t="str">
            <v>Noguera</v>
          </cell>
          <cell r="E33" t="str">
            <v>Lleida</v>
          </cell>
          <cell r="F33">
            <v>330261.19182706362</v>
          </cell>
          <cell r="G33">
            <v>4642486.5042982157</v>
          </cell>
          <cell r="H33" t="str">
            <v>Partida des Serves</v>
          </cell>
          <cell r="I33" t="str">
            <v>CP30</v>
          </cell>
          <cell r="J33">
            <v>5.5</v>
          </cell>
        </row>
        <row r="34">
          <cell r="A34">
            <v>1762</v>
          </cell>
          <cell r="B34" t="str">
            <v>VANSA I FORNOLS</v>
          </cell>
          <cell r="C34" t="str">
            <v>Vansa i Fórnols, la</v>
          </cell>
          <cell r="D34" t="str">
            <v>Alt Urgell</v>
          </cell>
          <cell r="E34" t="str">
            <v>Lleida</v>
          </cell>
          <cell r="F34">
            <v>374626.5382975908</v>
          </cell>
          <cell r="G34">
            <v>4679084.2243819209</v>
          </cell>
          <cell r="H34" t="str">
            <v>Coll de Bancs</v>
          </cell>
          <cell r="I34" t="str">
            <v>AC30</v>
          </cell>
          <cell r="J34">
            <v>5.5</v>
          </cell>
        </row>
        <row r="35">
          <cell r="A35">
            <v>1764</v>
          </cell>
          <cell r="B35" t="str">
            <v>LLAVORSÍ-Montenartró</v>
          </cell>
          <cell r="C35" t="str">
            <v>Llavorsí</v>
          </cell>
          <cell r="D35" t="str">
            <v>Pallars Sobirà</v>
          </cell>
          <cell r="E35" t="str">
            <v>Lleida</v>
          </cell>
          <cell r="F35">
            <v>353555.67145896843</v>
          </cell>
          <cell r="G35">
            <v>4700937.4181404375</v>
          </cell>
          <cell r="H35" t="str">
            <v>Solana Montenartró</v>
          </cell>
          <cell r="I35" t="str">
            <v>CP30</v>
          </cell>
          <cell r="J35">
            <v>5.5</v>
          </cell>
        </row>
        <row r="36">
          <cell r="A36">
            <v>1767</v>
          </cell>
          <cell r="B36" t="str">
            <v>VECIANA</v>
          </cell>
          <cell r="C36" t="str">
            <v>Veciana</v>
          </cell>
          <cell r="D36" t="str">
            <v>Anoia</v>
          </cell>
          <cell r="E36" t="str">
            <v>Barcelona</v>
          </cell>
          <cell r="F36">
            <v>373665.0408480317</v>
          </cell>
          <cell r="G36">
            <v>4613723.1303663319</v>
          </cell>
          <cell r="H36" t="str">
            <v>Can Picó</v>
          </cell>
          <cell r="I36" t="str">
            <v>AC20</v>
          </cell>
          <cell r="J36">
            <v>5.5</v>
          </cell>
        </row>
        <row r="37">
          <cell r="A37">
            <v>1768</v>
          </cell>
          <cell r="B37" t="str">
            <v>RIBERA D'URGELLET-Espalagueró</v>
          </cell>
          <cell r="C37" t="str">
            <v>Ribera d'Urgellet</v>
          </cell>
          <cell r="D37" t="str">
            <v>Alt Urgell</v>
          </cell>
          <cell r="E37" t="str">
            <v>Lleida</v>
          </cell>
          <cell r="F37">
            <v>366887.51664282463</v>
          </cell>
          <cell r="G37">
            <v>4677811.2811324298</v>
          </cell>
          <cell r="H37" t="str">
            <v>Dipòsit Espalaguero</v>
          </cell>
          <cell r="I37" t="str">
            <v>AC20</v>
          </cell>
          <cell r="J37">
            <v>5.5</v>
          </cell>
        </row>
        <row r="38">
          <cell r="A38">
            <v>1769</v>
          </cell>
          <cell r="B38" t="str">
            <v>MONTGAI-Butsènit</v>
          </cell>
          <cell r="C38" t="str">
            <v>Montgai</v>
          </cell>
          <cell r="D38" t="str">
            <v>Noguera</v>
          </cell>
          <cell r="E38" t="str">
            <v>Lleida</v>
          </cell>
          <cell r="F38">
            <v>330591.09100824501</v>
          </cell>
          <cell r="G38">
            <v>4629132.481095857</v>
          </cell>
          <cell r="I38" t="str">
            <v>CP30</v>
          </cell>
          <cell r="J38">
            <v>8.14</v>
          </cell>
        </row>
        <row r="39">
          <cell r="A39">
            <v>1770</v>
          </cell>
          <cell r="B39" t="str">
            <v>CABACÉS</v>
          </cell>
          <cell r="C39" t="str">
            <v>Cabacés</v>
          </cell>
          <cell r="D39" t="str">
            <v>Priorat</v>
          </cell>
          <cell r="E39" t="str">
            <v>TARRAGONA</v>
          </cell>
          <cell r="F39">
            <v>309067.59276867413</v>
          </cell>
          <cell r="G39">
            <v>4567867.5494536478</v>
          </cell>
          <cell r="H39" t="str">
            <v>Burgans</v>
          </cell>
          <cell r="I39" t="str">
            <v>AC20</v>
          </cell>
          <cell r="J39">
            <v>5.5</v>
          </cell>
        </row>
        <row r="40">
          <cell r="A40">
            <v>1771</v>
          </cell>
          <cell r="B40" t="str">
            <v>ULLASTRELL-La Creu dels Tres Batlles</v>
          </cell>
          <cell r="C40" t="str">
            <v>Ullastrell</v>
          </cell>
          <cell r="D40" t="str">
            <v>Vallès Occidental</v>
          </cell>
          <cell r="E40" t="str">
            <v>Barcelona</v>
          </cell>
          <cell r="F40">
            <v>415348.99079458596</v>
          </cell>
          <cell r="G40">
            <v>4598611.7906460343</v>
          </cell>
          <cell r="H40" t="str">
            <v>Creu dels Tres Batlles</v>
          </cell>
          <cell r="I40" t="str">
            <v>CP30</v>
          </cell>
          <cell r="J40">
            <v>8.14</v>
          </cell>
        </row>
        <row r="41">
          <cell r="A41">
            <v>1773</v>
          </cell>
          <cell r="B41" t="str">
            <v>AVELLANES I SANTA LINYA</v>
          </cell>
          <cell r="C41" t="str">
            <v>Avellanes i Santa Linya, les</v>
          </cell>
          <cell r="D41" t="str">
            <v>Noguera</v>
          </cell>
          <cell r="E41" t="str">
            <v>Lleida</v>
          </cell>
          <cell r="F41">
            <v>310480.16423263983</v>
          </cell>
          <cell r="G41">
            <v>4642890.6550228642</v>
          </cell>
          <cell r="H41" t="str">
            <v>La Collada</v>
          </cell>
          <cell r="I41" t="str">
            <v>CP20</v>
          </cell>
          <cell r="J41">
            <v>8.14</v>
          </cell>
        </row>
        <row r="42">
          <cell r="A42">
            <v>1774</v>
          </cell>
          <cell r="B42" t="str">
            <v>CAMPDEVÀNOL-Mas Pujols</v>
          </cell>
          <cell r="C42" t="str">
            <v>Campdevànol</v>
          </cell>
          <cell r="D42" t="str">
            <v>Ripollès</v>
          </cell>
          <cell r="E42" t="str">
            <v>Girona</v>
          </cell>
          <cell r="F42">
            <v>427151.60397988028</v>
          </cell>
          <cell r="G42">
            <v>4677010.8226085119</v>
          </cell>
          <cell r="H42" t="str">
            <v>Cubilàs</v>
          </cell>
          <cell r="I42" t="str">
            <v>AC20</v>
          </cell>
          <cell r="J42">
            <v>5.5</v>
          </cell>
        </row>
        <row r="43">
          <cell r="A43">
            <v>1775</v>
          </cell>
          <cell r="B43" t="str">
            <v>RIBA II</v>
          </cell>
          <cell r="C43" t="str">
            <v>Riba, la</v>
          </cell>
          <cell r="D43" t="str">
            <v>Alt Camp</v>
          </cell>
          <cell r="E43" t="str">
            <v>TARRAGONA</v>
          </cell>
          <cell r="F43">
            <v>347132.70861012436</v>
          </cell>
          <cell r="G43">
            <v>4575358.2722268142</v>
          </cell>
          <cell r="H43" t="str">
            <v>Poligon 3 P.28</v>
          </cell>
          <cell r="I43" t="str">
            <v>AC30</v>
          </cell>
          <cell r="J43">
            <v>5.5</v>
          </cell>
        </row>
        <row r="44">
          <cell r="A44">
            <v>1777</v>
          </cell>
          <cell r="B44" t="str">
            <v>PASSANANT</v>
          </cell>
          <cell r="C44" t="str">
            <v>Passanant i Belltall</v>
          </cell>
          <cell r="D44" t="str">
            <v>Conca de Barberà</v>
          </cell>
          <cell r="E44" t="str">
            <v>TARRAGONA</v>
          </cell>
          <cell r="F44">
            <v>349966.89115408284</v>
          </cell>
          <cell r="G44">
            <v>4598836.2871126132</v>
          </cell>
          <cell r="I44" t="str">
            <v>AC30</v>
          </cell>
          <cell r="J44">
            <v>8.14</v>
          </cell>
        </row>
        <row r="45">
          <cell r="A45">
            <v>1778</v>
          </cell>
          <cell r="B45" t="str">
            <v>CASTELLAR DE N'HUG</v>
          </cell>
          <cell r="C45" t="str">
            <v>Castellar de n'Hug</v>
          </cell>
          <cell r="D45" t="str">
            <v>Berguedà</v>
          </cell>
          <cell r="E45" t="str">
            <v>Barcelona</v>
          </cell>
          <cell r="F45">
            <v>418979.62951915473</v>
          </cell>
          <cell r="G45">
            <v>4682045.8924218491</v>
          </cell>
          <cell r="H45" t="str">
            <v>Dipòsit d'aigües municipal (barri Erola)</v>
          </cell>
          <cell r="I45" t="str">
            <v>AC30</v>
          </cell>
          <cell r="J45">
            <v>5.5</v>
          </cell>
        </row>
        <row r="46">
          <cell r="A46">
            <v>1779</v>
          </cell>
          <cell r="B46" t="str">
            <v>MORERA DE MONTSANT</v>
          </cell>
          <cell r="C46" t="str">
            <v>Morera de Montsant, la</v>
          </cell>
          <cell r="D46" t="str">
            <v>Priorat</v>
          </cell>
          <cell r="E46" t="str">
            <v>TARRAGONA</v>
          </cell>
          <cell r="F46">
            <v>316385.61278446083</v>
          </cell>
          <cell r="G46">
            <v>4569010.4956961945</v>
          </cell>
          <cell r="I46" t="str">
            <v>AC20</v>
          </cell>
          <cell r="J46">
            <v>5.5</v>
          </cell>
        </row>
        <row r="47">
          <cell r="A47">
            <v>1780</v>
          </cell>
          <cell r="B47" t="str">
            <v>BOVERA</v>
          </cell>
          <cell r="C47" t="str">
            <v>Bovera</v>
          </cell>
          <cell r="D47" t="str">
            <v>Garrigues</v>
          </cell>
          <cell r="E47" t="str">
            <v>Lleida</v>
          </cell>
          <cell r="F47">
            <v>302313.65958406834</v>
          </cell>
          <cell r="G47">
            <v>4578052.6164895361</v>
          </cell>
          <cell r="H47" t="str">
            <v>Ulles</v>
          </cell>
          <cell r="I47" t="str">
            <v>CP20</v>
          </cell>
          <cell r="J47">
            <v>8.14</v>
          </cell>
        </row>
        <row r="48">
          <cell r="A48">
            <v>1781</v>
          </cell>
          <cell r="B48" t="str">
            <v>CONESA</v>
          </cell>
          <cell r="C48" t="str">
            <v>Conesa</v>
          </cell>
          <cell r="D48" t="str">
            <v>Conca de Barberà</v>
          </cell>
          <cell r="E48" t="str">
            <v>TARRAGONA</v>
          </cell>
          <cell r="F48">
            <v>357627.89415043854</v>
          </cell>
          <cell r="G48">
            <v>4597666.2271673884</v>
          </cell>
          <cell r="H48" t="str">
            <v>Dipòsit municipal</v>
          </cell>
          <cell r="I48" t="str">
            <v>AC30</v>
          </cell>
          <cell r="J48">
            <v>5.5</v>
          </cell>
        </row>
        <row r="49">
          <cell r="A49">
            <v>1783</v>
          </cell>
          <cell r="B49" t="str">
            <v>SOLERÀS</v>
          </cell>
          <cell r="C49" t="str">
            <v>Soleràs, el</v>
          </cell>
          <cell r="D49" t="str">
            <v>Garrigues</v>
          </cell>
          <cell r="E49" t="str">
            <v>Lleida</v>
          </cell>
          <cell r="F49">
            <v>306295.74011098093</v>
          </cell>
          <cell r="G49">
            <v>4587851.6014622413</v>
          </cell>
          <cell r="I49" t="str">
            <v>AC30</v>
          </cell>
          <cell r="J49">
            <v>5.5</v>
          </cell>
        </row>
        <row r="50">
          <cell r="A50">
            <v>1784</v>
          </cell>
          <cell r="B50" t="str">
            <v>TALAVERA-Pallerols</v>
          </cell>
          <cell r="C50" t="str">
            <v>Talavera</v>
          </cell>
          <cell r="D50" t="str">
            <v>Segarra</v>
          </cell>
          <cell r="E50" t="str">
            <v>Lleida</v>
          </cell>
          <cell r="F50">
            <v>363190.9881152967</v>
          </cell>
          <cell r="G50">
            <v>4608913.202387806</v>
          </cell>
          <cell r="H50" t="str">
            <v>Les Costes</v>
          </cell>
          <cell r="I50" t="str">
            <v>AC20</v>
          </cell>
          <cell r="J50">
            <v>5.5</v>
          </cell>
        </row>
        <row r="51">
          <cell r="A51">
            <v>1785</v>
          </cell>
          <cell r="B51" t="str">
            <v>ARBOLÍ</v>
          </cell>
          <cell r="C51" t="str">
            <v>Arbolí</v>
          </cell>
          <cell r="D51" t="str">
            <v>Baix Camp</v>
          </cell>
          <cell r="E51" t="str">
            <v>TARRAGONA</v>
          </cell>
          <cell r="F51">
            <v>328276.61955998244</v>
          </cell>
          <cell r="G51">
            <v>4567474.4030863903</v>
          </cell>
          <cell r="I51" t="str">
            <v>AC20</v>
          </cell>
          <cell r="J51">
            <v>5.5</v>
          </cell>
        </row>
        <row r="52">
          <cell r="A52">
            <v>1786</v>
          </cell>
          <cell r="B52" t="str">
            <v>CORNUDELLA DE MONTSANT</v>
          </cell>
          <cell r="C52" t="str">
            <v>Cornudella de Montsant</v>
          </cell>
          <cell r="D52" t="str">
            <v>Priorat</v>
          </cell>
          <cell r="E52" t="str">
            <v>TARRAGONA</v>
          </cell>
          <cell r="F52">
            <v>324990.63141080737</v>
          </cell>
          <cell r="G52">
            <v>4569707.4314816827</v>
          </cell>
          <cell r="H52" t="str">
            <v>L'Obaga</v>
          </cell>
          <cell r="I52" t="str">
            <v>CP20</v>
          </cell>
          <cell r="J52">
            <v>8.14</v>
          </cell>
        </row>
        <row r="53">
          <cell r="A53">
            <v>1787</v>
          </cell>
          <cell r="B53" t="str">
            <v>TOSES-Nevà</v>
          </cell>
          <cell r="C53" t="str">
            <v>Toses</v>
          </cell>
          <cell r="D53" t="str">
            <v>Ripollès</v>
          </cell>
          <cell r="E53" t="str">
            <v>Girona</v>
          </cell>
          <cell r="F53">
            <v>424271.66477286431</v>
          </cell>
          <cell r="G53">
            <v>4685610.8577917386</v>
          </cell>
          <cell r="H53" t="str">
            <v>Collet de Núria</v>
          </cell>
          <cell r="I53" t="str">
            <v>AC15</v>
          </cell>
          <cell r="J53">
            <v>5.5</v>
          </cell>
        </row>
        <row r="54">
          <cell r="A54">
            <v>1788</v>
          </cell>
          <cell r="B54" t="str">
            <v>PORRERA</v>
          </cell>
          <cell r="C54" t="str">
            <v>Porrera</v>
          </cell>
          <cell r="D54" t="str">
            <v>Priorat</v>
          </cell>
          <cell r="E54" t="str">
            <v>TARRAGONA</v>
          </cell>
          <cell r="F54">
            <v>320183.56210262387</v>
          </cell>
          <cell r="G54">
            <v>4561555.4553218903</v>
          </cell>
          <cell r="H54" t="str">
            <v>Aubaguet</v>
          </cell>
          <cell r="I54" t="str">
            <v>AC20</v>
          </cell>
          <cell r="J54">
            <v>5.5</v>
          </cell>
        </row>
        <row r="55">
          <cell r="A55">
            <v>1790</v>
          </cell>
          <cell r="B55" t="str">
            <v>CASTELLNOU DE BAGES</v>
          </cell>
          <cell r="C55" t="str">
            <v>Castellnou de Bages</v>
          </cell>
          <cell r="D55" t="str">
            <v>Bages</v>
          </cell>
          <cell r="E55" t="str">
            <v>Barcelona</v>
          </cell>
          <cell r="F55">
            <v>402001.20729922986</v>
          </cell>
          <cell r="G55">
            <v>4629870.9403813649</v>
          </cell>
          <cell r="H55" t="str">
            <v>Aguilar</v>
          </cell>
          <cell r="I55" t="str">
            <v>AC30</v>
          </cell>
          <cell r="J55">
            <v>5.5</v>
          </cell>
        </row>
        <row r="56">
          <cell r="A56">
            <v>1792</v>
          </cell>
          <cell r="B56" t="str">
            <v>OS DE BALAGUER-Gerb-Camarasa</v>
          </cell>
          <cell r="C56" t="str">
            <v>Os de Balaguer</v>
          </cell>
          <cell r="D56" t="str">
            <v>Noguera</v>
          </cell>
          <cell r="E56" t="str">
            <v>Lleida</v>
          </cell>
          <cell r="F56">
            <v>317418.09344556573</v>
          </cell>
          <cell r="G56">
            <v>4632144.5857212488</v>
          </cell>
          <cell r="H56" t="str">
            <v>PEIN!!!</v>
          </cell>
          <cell r="I56" t="str">
            <v>AC20</v>
          </cell>
          <cell r="J56">
            <v>5.5</v>
          </cell>
        </row>
        <row r="57">
          <cell r="A57">
            <v>1794</v>
          </cell>
          <cell r="B57" t="str">
            <v>BLANCAFORT</v>
          </cell>
          <cell r="C57" t="str">
            <v>Blancafort</v>
          </cell>
          <cell r="D57" t="str">
            <v>Conca de Barberà</v>
          </cell>
          <cell r="E57" t="str">
            <v>TARRAGONA</v>
          </cell>
          <cell r="F57">
            <v>346555.80799136637</v>
          </cell>
          <cell r="G57">
            <v>4588573.2970879665</v>
          </cell>
          <cell r="H57" t="str">
            <v>Pla Punyet</v>
          </cell>
          <cell r="I57" t="str">
            <v>AC30</v>
          </cell>
          <cell r="J57">
            <v>5.5</v>
          </cell>
        </row>
        <row r="58">
          <cell r="A58">
            <v>1795</v>
          </cell>
          <cell r="B58" t="str">
            <v>MONTAGUT I OIX</v>
          </cell>
          <cell r="C58" t="str">
            <v>Montagut i Oix</v>
          </cell>
          <cell r="D58" t="str">
            <v>Garrotxa</v>
          </cell>
          <cell r="E58" t="str">
            <v>Girona</v>
          </cell>
          <cell r="F58">
            <v>463522.63676275464</v>
          </cell>
          <cell r="G58">
            <v>4673901.5418060757</v>
          </cell>
          <cell r="H58" t="str">
            <v>Terrenys adjunts túnels</v>
          </cell>
          <cell r="I58" t="str">
            <v>AC20</v>
          </cell>
          <cell r="J58">
            <v>5.5</v>
          </cell>
        </row>
        <row r="59">
          <cell r="A59">
            <v>1798</v>
          </cell>
          <cell r="B59" t="str">
            <v>MOLINA-Alabaus-Roc Blanc</v>
          </cell>
          <cell r="C59" t="str">
            <v>Alp</v>
          </cell>
          <cell r="D59" t="str">
            <v>Cerdanya</v>
          </cell>
          <cell r="E59" t="str">
            <v>Girona</v>
          </cell>
          <cell r="F59">
            <v>413339.64955864579</v>
          </cell>
          <cell r="G59">
            <v>4685838.9410972763</v>
          </cell>
          <cell r="H59" t="str">
            <v>Roc Blanc</v>
          </cell>
          <cell r="I59" t="str">
            <v>CP20</v>
          </cell>
          <cell r="J59">
            <v>8.14</v>
          </cell>
        </row>
        <row r="60">
          <cell r="A60">
            <v>1799</v>
          </cell>
          <cell r="B60" t="str">
            <v>MOLINA-Serrat Comella</v>
          </cell>
          <cell r="C60" t="str">
            <v>Alp</v>
          </cell>
          <cell r="D60" t="str">
            <v>Cerdanya</v>
          </cell>
          <cell r="E60" t="str">
            <v>Girona</v>
          </cell>
          <cell r="F60">
            <v>412240.65141400491</v>
          </cell>
          <cell r="G60">
            <v>4686307.950163438</v>
          </cell>
          <cell r="H60" t="str">
            <v>Serrat de Comella</v>
          </cell>
          <cell r="I60" t="str">
            <v>CP30</v>
          </cell>
          <cell r="J60">
            <v>8.14</v>
          </cell>
        </row>
        <row r="61">
          <cell r="A61">
            <v>1804</v>
          </cell>
          <cell r="B61" t="str">
            <v>RAJADELL-Can Miralles</v>
          </cell>
          <cell r="C61" t="str">
            <v>Rajadell</v>
          </cell>
          <cell r="D61" t="str">
            <v>Bages</v>
          </cell>
          <cell r="E61" t="str">
            <v>Barcelona</v>
          </cell>
          <cell r="F61">
            <v>392998.1240055876</v>
          </cell>
          <cell r="G61">
            <v>4620732.9945325982</v>
          </cell>
          <cell r="H61" t="str">
            <v>Can Miralles</v>
          </cell>
          <cell r="I61" t="str">
            <v>AC20</v>
          </cell>
          <cell r="J61">
            <v>5.5</v>
          </cell>
        </row>
        <row r="62">
          <cell r="A62">
            <v>1806</v>
          </cell>
          <cell r="B62" t="str">
            <v>JUNCOSA</v>
          </cell>
          <cell r="C62" t="str">
            <v>Juncosa</v>
          </cell>
          <cell r="D62" t="str">
            <v>Garrigues</v>
          </cell>
          <cell r="E62" t="str">
            <v>Lleida</v>
          </cell>
          <cell r="F62">
            <v>313350.71960889513</v>
          </cell>
          <cell r="G62">
            <v>4583708.541507287</v>
          </cell>
          <cell r="H62" t="str">
            <v>Coll d'Escapa</v>
          </cell>
          <cell r="I62" t="str">
            <v>AC20</v>
          </cell>
          <cell r="J62">
            <v>5.5</v>
          </cell>
        </row>
        <row r="63">
          <cell r="A63">
            <v>1807</v>
          </cell>
          <cell r="B63" t="str">
            <v>CASTELLCIR- La Penyora</v>
          </cell>
          <cell r="C63" t="str">
            <v>Castellcir</v>
          </cell>
          <cell r="D63" t="str">
            <v>Vallès Oriental</v>
          </cell>
          <cell r="E63" t="str">
            <v>Barcelona</v>
          </cell>
          <cell r="F63">
            <v>430523.22579932492</v>
          </cell>
          <cell r="G63">
            <v>4626482.7187047908</v>
          </cell>
          <cell r="H63" t="str">
            <v>Dipòsit de La Penyora</v>
          </cell>
          <cell r="I63" t="str">
            <v>AC30</v>
          </cell>
          <cell r="J63">
            <v>5.5</v>
          </cell>
        </row>
        <row r="64">
          <cell r="A64">
            <v>1808</v>
          </cell>
          <cell r="B64" t="str">
            <v>PONT DE MOLINS</v>
          </cell>
          <cell r="C64" t="str">
            <v>Pont de Molins</v>
          </cell>
          <cell r="D64" t="str">
            <v>Alt Empordà</v>
          </cell>
          <cell r="E64" t="str">
            <v>Girona</v>
          </cell>
          <cell r="F64">
            <v>494083.76631718018</v>
          </cell>
          <cell r="G64">
            <v>4684732.3266965868</v>
          </cell>
          <cell r="H64" t="str">
            <v>Puig de la Pedrera</v>
          </cell>
          <cell r="I64" t="str">
            <v>AC20</v>
          </cell>
          <cell r="J64">
            <v>5.5</v>
          </cell>
        </row>
        <row r="65">
          <cell r="A65">
            <v>1811</v>
          </cell>
          <cell r="B65" t="str">
            <v>TIVISSA</v>
          </cell>
          <cell r="C65" t="str">
            <v>Tivissa</v>
          </cell>
          <cell r="D65" t="str">
            <v>Ribera d'Ebre</v>
          </cell>
          <cell r="E65" t="str">
            <v>TARRAGONA</v>
          </cell>
          <cell r="F65">
            <v>309642.41937086539</v>
          </cell>
          <cell r="G65">
            <v>4544898.5094892522</v>
          </cell>
          <cell r="H65" t="str">
            <v>Pinagleres Es un PEIN</v>
          </cell>
          <cell r="I65" t="str">
            <v>CP20</v>
          </cell>
          <cell r="J65">
            <v>13.7</v>
          </cell>
        </row>
        <row r="66">
          <cell r="A66">
            <v>1814</v>
          </cell>
          <cell r="B66" t="str">
            <v>SENAN</v>
          </cell>
          <cell r="C66" t="str">
            <v>Senan</v>
          </cell>
          <cell r="D66" t="str">
            <v>Conca de Barberà</v>
          </cell>
          <cell r="E66" t="str">
            <v>TARRAGONA</v>
          </cell>
          <cell r="F66">
            <v>340325.82654727349</v>
          </cell>
          <cell r="G66">
            <v>4592291.3501240732</v>
          </cell>
          <cell r="H66" t="str">
            <v>Camí de la Bassa</v>
          </cell>
          <cell r="I66" t="str">
            <v>AC30</v>
          </cell>
          <cell r="J66">
            <v>5.5</v>
          </cell>
        </row>
        <row r="67">
          <cell r="A67">
            <v>1816</v>
          </cell>
          <cell r="B67" t="str">
            <v>TERRADES</v>
          </cell>
          <cell r="C67" t="str">
            <v>Terrades</v>
          </cell>
          <cell r="D67" t="str">
            <v>Alt Empordà</v>
          </cell>
          <cell r="E67" t="str">
            <v>Girona</v>
          </cell>
          <cell r="F67">
            <v>487057.75103362364</v>
          </cell>
          <cell r="G67">
            <v>4684153.379112524</v>
          </cell>
          <cell r="H67" t="str">
            <v>Puig Esteve (cementiri)</v>
          </cell>
          <cell r="I67" t="str">
            <v>AC30</v>
          </cell>
          <cell r="J67">
            <v>5.5</v>
          </cell>
        </row>
        <row r="68">
          <cell r="A68">
            <v>1817</v>
          </cell>
          <cell r="B68" t="str">
            <v>LLIMIANA</v>
          </cell>
          <cell r="C68" t="str">
            <v>Llimiana</v>
          </cell>
          <cell r="D68" t="str">
            <v>Pallars Jussà</v>
          </cell>
          <cell r="E68" t="str">
            <v>Lleida</v>
          </cell>
          <cell r="F68">
            <v>327954.32425880281</v>
          </cell>
          <cell r="G68">
            <v>4660410.549585443</v>
          </cell>
          <cell r="H68" t="str">
            <v>Les Comas</v>
          </cell>
          <cell r="I68" t="str">
            <v>AC20</v>
          </cell>
          <cell r="J68">
            <v>5.5</v>
          </cell>
        </row>
        <row r="69">
          <cell r="A69">
            <v>1820</v>
          </cell>
          <cell r="B69" t="str">
            <v>VALLROMANES II</v>
          </cell>
          <cell r="C69" t="str">
            <v>Vallromanes</v>
          </cell>
          <cell r="D69" t="str">
            <v>Vallès Oriental</v>
          </cell>
          <cell r="E69" t="str">
            <v>Barcelona</v>
          </cell>
          <cell r="F69">
            <v>442133.02905375784</v>
          </cell>
          <cell r="G69">
            <v>4598182.5867437897</v>
          </cell>
          <cell r="H69" t="str">
            <v>DIPOSITS D'AIGUA (Mas Miquel)</v>
          </cell>
          <cell r="I69" t="str">
            <v>CP20</v>
          </cell>
          <cell r="J69">
            <v>8.14</v>
          </cell>
        </row>
        <row r="70">
          <cell r="A70">
            <v>1822</v>
          </cell>
          <cell r="B70" t="str">
            <v>VILADRAU-Guilleries</v>
          </cell>
          <cell r="C70" t="str">
            <v>Viladrau</v>
          </cell>
          <cell r="D70" t="str">
            <v>Osona</v>
          </cell>
          <cell r="E70" t="str">
            <v>Barcelona</v>
          </cell>
          <cell r="F70">
            <v>444876.32444975211</v>
          </cell>
          <cell r="G70">
            <v>4636551.6254007183</v>
          </cell>
          <cell r="H70" t="str">
            <v>Guilleries</v>
          </cell>
          <cell r="I70" t="str">
            <v>AC20</v>
          </cell>
          <cell r="J70">
            <v>5.5</v>
          </cell>
        </row>
        <row r="71">
          <cell r="A71">
            <v>1823</v>
          </cell>
          <cell r="B71" t="str">
            <v>SARROCA DE BELLERA-La Mola d'Amunt</v>
          </cell>
          <cell r="C71" t="str">
            <v>Sarroca de Bellera</v>
          </cell>
          <cell r="D71" t="str">
            <v>Pallars Jussà</v>
          </cell>
          <cell r="E71" t="str">
            <v>Lleida</v>
          </cell>
          <cell r="F71">
            <v>326985.58207718265</v>
          </cell>
          <cell r="G71">
            <v>4694585.6099084923</v>
          </cell>
          <cell r="H71" t="str">
            <v>Pui de Far</v>
          </cell>
          <cell r="I71" t="str">
            <v>AC20</v>
          </cell>
          <cell r="J71">
            <v>5.5</v>
          </cell>
        </row>
        <row r="72">
          <cell r="A72">
            <v>1824</v>
          </cell>
          <cell r="B72" t="str">
            <v>CANYELLES</v>
          </cell>
          <cell r="C72" t="str">
            <v>Canyelles</v>
          </cell>
          <cell r="D72" t="str">
            <v>Garraf</v>
          </cell>
          <cell r="E72" t="str">
            <v>Barcelona</v>
          </cell>
          <cell r="F72">
            <v>394245.74993879284</v>
          </cell>
          <cell r="G72">
            <v>4571180.9082585862</v>
          </cell>
          <cell r="H72" t="str">
            <v>Cogul</v>
          </cell>
          <cell r="I72" t="str">
            <v>CP20</v>
          </cell>
          <cell r="J72">
            <v>8.14</v>
          </cell>
        </row>
        <row r="73">
          <cell r="A73">
            <v>1825</v>
          </cell>
          <cell r="B73" t="str">
            <v>RIALP-Caregue-Escàs</v>
          </cell>
          <cell r="C73" t="str">
            <v>Rialp</v>
          </cell>
          <cell r="D73" t="str">
            <v>Pallars Sobirà</v>
          </cell>
          <cell r="E73" t="str">
            <v>Lleida</v>
          </cell>
          <cell r="F73">
            <v>344120.67848358763</v>
          </cell>
          <cell r="G73">
            <v>4703790.4941553958</v>
          </cell>
          <cell r="H73" t="str">
            <v>Farginal</v>
          </cell>
          <cell r="I73" t="str">
            <v>AC20</v>
          </cell>
          <cell r="J73">
            <v>5.5</v>
          </cell>
        </row>
        <row r="74">
          <cell r="A74">
            <v>1826</v>
          </cell>
          <cell r="B74" t="str">
            <v>MAÇANET DE LA SELVA</v>
          </cell>
          <cell r="C74" t="str">
            <v>Maçanet de la Selva</v>
          </cell>
          <cell r="D74" t="str">
            <v>Selva</v>
          </cell>
          <cell r="E74" t="str">
            <v>Girona</v>
          </cell>
          <cell r="F74">
            <v>474986.2904664083</v>
          </cell>
          <cell r="G74">
            <v>4625922.3804510403</v>
          </cell>
          <cell r="H74" t="str">
            <v>Manso Soliva</v>
          </cell>
          <cell r="I74" t="str">
            <v>CP30</v>
          </cell>
          <cell r="J74">
            <v>8.14</v>
          </cell>
        </row>
        <row r="75">
          <cell r="A75">
            <v>1828</v>
          </cell>
          <cell r="B75" t="str">
            <v>ALELLA-El Mas Coll</v>
          </cell>
          <cell r="C75" t="str">
            <v>Alella</v>
          </cell>
          <cell r="D75" t="str">
            <v>Maresme</v>
          </cell>
          <cell r="E75" t="str">
            <v>Barcelona</v>
          </cell>
          <cell r="F75">
            <v>439435.99855067272</v>
          </cell>
          <cell r="G75">
            <v>4594713.6018318068</v>
          </cell>
          <cell r="H75" t="str">
            <v>C. Rosselló 39</v>
          </cell>
          <cell r="I75" t="str">
            <v>CP20</v>
          </cell>
          <cell r="J75">
            <v>5.5</v>
          </cell>
        </row>
        <row r="76">
          <cell r="A76">
            <v>1830</v>
          </cell>
          <cell r="B76" t="str">
            <v>MONTORNÈS DE SEGARRA</v>
          </cell>
          <cell r="C76" t="str">
            <v>Montornès de Segarra</v>
          </cell>
          <cell r="D76" t="str">
            <v>Segarra</v>
          </cell>
          <cell r="E76" t="str">
            <v>Lleida</v>
          </cell>
          <cell r="F76">
            <v>350073.95428525138</v>
          </cell>
          <cell r="G76">
            <v>4607134.2991623562</v>
          </cell>
          <cell r="H76" t="str">
            <v>Asclots</v>
          </cell>
          <cell r="I76" t="str">
            <v>AC30</v>
          </cell>
          <cell r="J76">
            <v>5.5</v>
          </cell>
        </row>
        <row r="77">
          <cell r="A77">
            <v>1832</v>
          </cell>
          <cell r="B77" t="str">
            <v>SANT FOST DE CAMPSENTELLES- La Conreria</v>
          </cell>
          <cell r="C77" t="str">
            <v>Sant Fost de Campsentelles</v>
          </cell>
          <cell r="D77" t="str">
            <v>Vallès Oriental</v>
          </cell>
          <cell r="E77" t="str">
            <v>Barcelona</v>
          </cell>
          <cell r="F77">
            <v>436941.98558701837</v>
          </cell>
          <cell r="G77">
            <v>4593514.6188978935</v>
          </cell>
          <cell r="H77" t="str">
            <v>Font de les Monjes</v>
          </cell>
          <cell r="I77" t="str">
            <v>AC30</v>
          </cell>
          <cell r="J77">
            <v>5.5</v>
          </cell>
        </row>
        <row r="78">
          <cell r="A78">
            <v>1835</v>
          </cell>
          <cell r="B78" t="str">
            <v>SANTA PAU - Sant Ferriol-El Torn</v>
          </cell>
          <cell r="C78" t="str">
            <v>Sant Ferriol</v>
          </cell>
          <cell r="D78" t="str">
            <v>Garrotxa</v>
          </cell>
          <cell r="E78" t="str">
            <v>Girona</v>
          </cell>
          <cell r="F78">
            <v>470201.59467426303</v>
          </cell>
          <cell r="G78">
            <v>4666990.4804138951</v>
          </cell>
          <cell r="H78" t="str">
            <v>Can Costa del Torn</v>
          </cell>
          <cell r="I78" t="str">
            <v>CP40</v>
          </cell>
          <cell r="J78">
            <v>5.5</v>
          </cell>
        </row>
        <row r="79">
          <cell r="A79">
            <v>1836</v>
          </cell>
          <cell r="B79" t="str">
            <v>LLINARS DEL VALLÈS</v>
          </cell>
          <cell r="C79" t="str">
            <v>Llinars del Vallès</v>
          </cell>
          <cell r="D79" t="str">
            <v>Vallès Oriental</v>
          </cell>
          <cell r="E79" t="str">
            <v>Barcelona</v>
          </cell>
          <cell r="F79">
            <v>448924.10919203219</v>
          </cell>
          <cell r="G79">
            <v>4607356.5494330376</v>
          </cell>
          <cell r="H79" t="str">
            <v>Torre del Moro</v>
          </cell>
          <cell r="I79" t="str">
            <v>AC20</v>
          </cell>
          <cell r="J79">
            <v>5.5</v>
          </cell>
        </row>
        <row r="80">
          <cell r="A80">
            <v>1838</v>
          </cell>
          <cell r="B80" t="str">
            <v>OSSÓ DE SIO II</v>
          </cell>
          <cell r="C80" t="str">
            <v>Ossó de Sió</v>
          </cell>
          <cell r="D80" t="str">
            <v>Urgell</v>
          </cell>
          <cell r="E80" t="str">
            <v>Lleida</v>
          </cell>
          <cell r="F80">
            <v>344806.08211993787</v>
          </cell>
          <cell r="G80">
            <v>4625057.3669161368</v>
          </cell>
          <cell r="H80" t="str">
            <v>Cementiri</v>
          </cell>
          <cell r="I80" t="str">
            <v>AC30</v>
          </cell>
          <cell r="J80">
            <v>5.5</v>
          </cell>
        </row>
        <row r="81">
          <cell r="A81">
            <v>1839</v>
          </cell>
          <cell r="B81" t="str">
            <v>COLLDEJOU</v>
          </cell>
          <cell r="C81" t="str">
            <v>Colldejou</v>
          </cell>
          <cell r="D81" t="str">
            <v>Baix Camp</v>
          </cell>
          <cell r="E81" t="str">
            <v>TARRAGONA</v>
          </cell>
          <cell r="F81">
            <v>322833.49307679018</v>
          </cell>
          <cell r="G81">
            <v>4551917.4202750362</v>
          </cell>
          <cell r="H81" t="str">
            <v>Cementiri</v>
          </cell>
          <cell r="I81" t="str">
            <v>AC30</v>
          </cell>
          <cell r="J81">
            <v>5.5</v>
          </cell>
        </row>
        <row r="82">
          <cell r="A82">
            <v>1840</v>
          </cell>
          <cell r="B82" t="str">
            <v>LLORET DE MAR-Serrabrava</v>
          </cell>
          <cell r="C82" t="str">
            <v>Lloret de Mar</v>
          </cell>
          <cell r="D82" t="str">
            <v>Selva</v>
          </cell>
          <cell r="E82" t="str">
            <v>Girona</v>
          </cell>
          <cell r="F82">
            <v>489086.26041900192</v>
          </cell>
          <cell r="G82">
            <v>4619082.2628582716</v>
          </cell>
          <cell r="H82" t="str">
            <v>Residencial Serrabrava</v>
          </cell>
          <cell r="I82" t="str">
            <v>CP20</v>
          </cell>
          <cell r="J82">
            <v>8.14</v>
          </cell>
        </row>
        <row r="83">
          <cell r="A83">
            <v>1841</v>
          </cell>
          <cell r="B83" t="str">
            <v>CALAFELL- Bellamar</v>
          </cell>
          <cell r="C83" t="str">
            <v>Calafell</v>
          </cell>
          <cell r="D83" t="str">
            <v>Baix Penedès</v>
          </cell>
          <cell r="E83" t="str">
            <v>TARRAGONA</v>
          </cell>
          <cell r="F83">
            <v>381074.65544236323</v>
          </cell>
          <cell r="G83">
            <v>4561417.9930679202</v>
          </cell>
          <cell r="H83" t="str">
            <v>Bellamar-Muntanya del Comú</v>
          </cell>
          <cell r="I83" t="str">
            <v>CP30</v>
          </cell>
          <cell r="J83">
            <v>5.5</v>
          </cell>
        </row>
        <row r="84">
          <cell r="A84">
            <v>1842</v>
          </cell>
          <cell r="B84" t="str">
            <v>SANT SADURNI D'OSORMORT</v>
          </cell>
          <cell r="C84" t="str">
            <v>Sant Sadurní d'Osormort</v>
          </cell>
          <cell r="D84" t="str">
            <v>Osona</v>
          </cell>
          <cell r="E84" t="str">
            <v>Barcelona</v>
          </cell>
          <cell r="F84">
            <v>448392.35364992771</v>
          </cell>
          <cell r="G84">
            <v>4639681.6035726797</v>
          </cell>
          <cell r="H84" t="str">
            <v>Finca Masferrer</v>
          </cell>
          <cell r="I84" t="str">
            <v>CP30</v>
          </cell>
          <cell r="J84">
            <v>5.5</v>
          </cell>
        </row>
        <row r="85">
          <cell r="A85">
            <v>1844</v>
          </cell>
          <cell r="B85" t="str">
            <v>SANT JOAN DE LES ABADESSES-Solei Avall</v>
          </cell>
          <cell r="C85" t="str">
            <v>Sant Joan de les Abadesses</v>
          </cell>
          <cell r="D85" t="str">
            <v>Ripollès</v>
          </cell>
          <cell r="E85" t="str">
            <v>Girona</v>
          </cell>
          <cell r="F85">
            <v>441966.61458942061</v>
          </cell>
          <cell r="G85">
            <v>4675382.7076687645</v>
          </cell>
          <cell r="H85" t="str">
            <v>El Pinatà</v>
          </cell>
          <cell r="I85" t="str">
            <v>CP40</v>
          </cell>
          <cell r="J85">
            <v>8.14</v>
          </cell>
        </row>
        <row r="86">
          <cell r="A86">
            <v>1845</v>
          </cell>
          <cell r="B86" t="str">
            <v>SANT QUIRZE SAFAJA-Les Clotes</v>
          </cell>
          <cell r="C86" t="str">
            <v>Sant Quirze Safaja</v>
          </cell>
          <cell r="D86" t="str">
            <v>Vallès Oriental</v>
          </cell>
          <cell r="E86" t="str">
            <v>Barcelona</v>
          </cell>
          <cell r="F86">
            <v>431302.17799578456</v>
          </cell>
          <cell r="G86">
            <v>4620023.7027824661</v>
          </cell>
          <cell r="H86" t="str">
            <v>Puig d'Olena</v>
          </cell>
          <cell r="I86" t="str">
            <v>AC20</v>
          </cell>
          <cell r="J86">
            <v>5.5</v>
          </cell>
        </row>
        <row r="87">
          <cell r="A87">
            <v>1846</v>
          </cell>
          <cell r="B87" t="str">
            <v>SANTA MARIA DE MARTORELLES - P.I.</v>
          </cell>
          <cell r="C87" t="str">
            <v>Santa Maria de Martorelles</v>
          </cell>
          <cell r="D87" t="str">
            <v>Vallès Oriental</v>
          </cell>
          <cell r="E87" t="str">
            <v>Barcelona</v>
          </cell>
          <cell r="F87">
            <v>437348.00958738296</v>
          </cell>
          <cell r="G87">
            <v>4596594.6205910714</v>
          </cell>
          <cell r="H87" t="str">
            <v>Can Roda</v>
          </cell>
          <cell r="I87" t="str">
            <v>CP30</v>
          </cell>
          <cell r="J87">
            <v>5.5</v>
          </cell>
        </row>
        <row r="88">
          <cell r="A88">
            <v>1849</v>
          </cell>
          <cell r="B88" t="str">
            <v>LLANÇÀ</v>
          </cell>
          <cell r="C88" t="str">
            <v>Llançà</v>
          </cell>
          <cell r="D88" t="str">
            <v>Alt Empordà</v>
          </cell>
          <cell r="E88" t="str">
            <v>Girona</v>
          </cell>
          <cell r="F88">
            <v>509853.82492145512</v>
          </cell>
          <cell r="G88">
            <v>4689234.2140116114</v>
          </cell>
          <cell r="H88" t="str">
            <v>Clot Valleta (és PEIN!)</v>
          </cell>
          <cell r="I88" t="str">
            <v>AC20</v>
          </cell>
          <cell r="J88">
            <v>5.5</v>
          </cell>
        </row>
        <row r="89">
          <cell r="A89">
            <v>1850</v>
          </cell>
          <cell r="B89" t="str">
            <v>SANT MATEU DE BAGES-Valls de Torroella-Navàs</v>
          </cell>
          <cell r="C89" t="str">
            <v>Sant Mateu de Bages</v>
          </cell>
          <cell r="D89" t="str">
            <v>Bages</v>
          </cell>
          <cell r="E89" t="str">
            <v>Barcelona</v>
          </cell>
          <cell r="F89">
            <v>393403.22165364434</v>
          </cell>
          <cell r="G89">
            <v>4633519.0112773851</v>
          </cell>
          <cell r="H89" t="str">
            <v>Collet de sobre el cementiri</v>
          </cell>
          <cell r="I89" t="str">
            <v>CP30</v>
          </cell>
          <cell r="J89">
            <v>8.14</v>
          </cell>
        </row>
        <row r="90">
          <cell r="A90">
            <v>1851</v>
          </cell>
          <cell r="B90" t="str">
            <v>FULLEDA</v>
          </cell>
          <cell r="C90" t="str">
            <v>Fulleda</v>
          </cell>
          <cell r="D90" t="str">
            <v>Garrigues</v>
          </cell>
          <cell r="E90" t="str">
            <v>Lleida</v>
          </cell>
          <cell r="F90">
            <v>334928.81799237855</v>
          </cell>
          <cell r="G90">
            <v>4592266.3910378227</v>
          </cell>
          <cell r="H90" t="str">
            <v>Caballeres</v>
          </cell>
          <cell r="I90" t="str">
            <v>CP30</v>
          </cell>
          <cell r="J90">
            <v>8.14</v>
          </cell>
        </row>
        <row r="91">
          <cell r="A91">
            <v>1853</v>
          </cell>
          <cell r="B91" t="str">
            <v>MASSANES-Sant Roc III</v>
          </cell>
          <cell r="C91" t="str">
            <v>Massanes</v>
          </cell>
          <cell r="D91" t="str">
            <v>Selva</v>
          </cell>
          <cell r="E91" t="str">
            <v>Girona</v>
          </cell>
          <cell r="F91">
            <v>472329.27278835775</v>
          </cell>
          <cell r="G91">
            <v>4624135.3978425888</v>
          </cell>
          <cell r="H91" t="str">
            <v>Dipòsit</v>
          </cell>
          <cell r="I91" t="str">
            <v>AC30</v>
          </cell>
          <cell r="J91">
            <v>5.5</v>
          </cell>
        </row>
        <row r="92">
          <cell r="A92">
            <v>1854</v>
          </cell>
          <cell r="B92" t="str">
            <v>ARBÚCIES-Joanet</v>
          </cell>
          <cell r="C92" t="str">
            <v>Arbúcies</v>
          </cell>
          <cell r="D92" t="str">
            <v>Selva</v>
          </cell>
          <cell r="E92" t="str">
            <v>Girona</v>
          </cell>
          <cell r="F92">
            <v>459436.30717268318</v>
          </cell>
          <cell r="G92">
            <v>4631300.5067803683</v>
          </cell>
          <cell r="H92" t="str">
            <v>Serra de Fogueres</v>
          </cell>
          <cell r="I92" t="str">
            <v>AC30</v>
          </cell>
          <cell r="J92">
            <v>5.5</v>
          </cell>
        </row>
        <row r="93">
          <cell r="A93">
            <v>1855</v>
          </cell>
          <cell r="B93" t="str">
            <v>SANT PERE DE RIBES-Can Lloses</v>
          </cell>
          <cell r="C93" t="str">
            <v>Sant Pere de Ribes</v>
          </cell>
          <cell r="D93" t="str">
            <v>Garraf</v>
          </cell>
          <cell r="E93" t="str">
            <v>Barcelona</v>
          </cell>
          <cell r="F93">
            <v>399110.75277483556</v>
          </cell>
          <cell r="G93">
            <v>4570560.8703819271</v>
          </cell>
          <cell r="H93" t="str">
            <v>Terreny urbanitzable</v>
          </cell>
          <cell r="I93" t="str">
            <v>AC30</v>
          </cell>
          <cell r="J93">
            <v>5.5</v>
          </cell>
        </row>
        <row r="94">
          <cell r="A94">
            <v>1856</v>
          </cell>
          <cell r="B94" t="str">
            <v>SANT PERE DE RIBES-El Mas Alba</v>
          </cell>
          <cell r="C94" t="str">
            <v>Sant Pere de Ribes</v>
          </cell>
          <cell r="D94" t="str">
            <v>Garraf</v>
          </cell>
          <cell r="E94" t="str">
            <v>Barcelona</v>
          </cell>
          <cell r="F94">
            <v>400226.73227931693</v>
          </cell>
          <cell r="G94">
            <v>4567631.8573738392</v>
          </cell>
          <cell r="H94" t="str">
            <v>Terreny urbà</v>
          </cell>
          <cell r="I94" t="str">
            <v>CP30</v>
          </cell>
          <cell r="J94">
            <v>8.14</v>
          </cell>
        </row>
        <row r="95">
          <cell r="A95">
            <v>1858</v>
          </cell>
          <cell r="B95" t="str">
            <v>PINÓS-Vallmanya</v>
          </cell>
          <cell r="C95" t="str">
            <v>Pinós</v>
          </cell>
          <cell r="D95" t="str">
            <v>Solsonès</v>
          </cell>
          <cell r="E95" t="str">
            <v>Lleida</v>
          </cell>
          <cell r="F95">
            <v>385633.21131767071</v>
          </cell>
          <cell r="G95">
            <v>4633744.0705849808</v>
          </cell>
          <cell r="H95" t="str">
            <v>Emprius</v>
          </cell>
          <cell r="I95" t="str">
            <v>AC30</v>
          </cell>
          <cell r="J95">
            <v>5.5</v>
          </cell>
        </row>
        <row r="96">
          <cell r="A96">
            <v>1859</v>
          </cell>
          <cell r="B96" t="str">
            <v>LLAVORSÍ-Baiasca</v>
          </cell>
          <cell r="C96" t="str">
            <v>Llavorsí</v>
          </cell>
          <cell r="D96" t="str">
            <v>Pallars Sobirà</v>
          </cell>
          <cell r="E96" t="str">
            <v>Lleida</v>
          </cell>
          <cell r="F96">
            <v>349121.7133317836</v>
          </cell>
          <cell r="G96">
            <v>4707361.4617426964</v>
          </cell>
          <cell r="H96" t="str">
            <v>Serrat de Salvador</v>
          </cell>
          <cell r="I96" t="str">
            <v>AC20</v>
          </cell>
          <cell r="J96">
            <v>5.5</v>
          </cell>
        </row>
        <row r="97">
          <cell r="A97">
            <v>1860</v>
          </cell>
          <cell r="B97" t="str">
            <v>CASTELLAR DEL VALLÉS II - El Racó</v>
          </cell>
          <cell r="C97" t="str">
            <v>Castellar del Vallès</v>
          </cell>
          <cell r="D97" t="str">
            <v>Vallès Occidental</v>
          </cell>
          <cell r="E97" t="str">
            <v>Barcelona</v>
          </cell>
          <cell r="F97">
            <v>421467.07530757011</v>
          </cell>
          <cell r="G97">
            <v>4608499.759548693</v>
          </cell>
          <cell r="H97" t="str">
            <v>Zona Les Arenes</v>
          </cell>
          <cell r="I97" t="str">
            <v>CP30</v>
          </cell>
          <cell r="J97">
            <v>8.14</v>
          </cell>
        </row>
        <row r="98">
          <cell r="A98">
            <v>1861</v>
          </cell>
          <cell r="B98" t="str">
            <v>SANT SALVADOR DE GUARDIOLA II-Can Batlle</v>
          </cell>
          <cell r="C98" t="str">
            <v>Sant Salvador de Guardiola</v>
          </cell>
          <cell r="D98" t="str">
            <v>Bages</v>
          </cell>
          <cell r="E98" t="str">
            <v>Barcelona</v>
          </cell>
          <cell r="F98">
            <v>397374.09444927331</v>
          </cell>
          <cell r="G98">
            <v>4615943.9539046464</v>
          </cell>
          <cell r="H98" t="str">
            <v>Can Batlle</v>
          </cell>
          <cell r="I98" t="str">
            <v>AC20</v>
          </cell>
          <cell r="J98">
            <v>5.5</v>
          </cell>
        </row>
        <row r="99">
          <cell r="A99">
            <v>1864</v>
          </cell>
          <cell r="B99" t="str">
            <v>CERCS</v>
          </cell>
          <cell r="C99" t="str">
            <v>Cercs</v>
          </cell>
          <cell r="D99" t="str">
            <v>Berguedà</v>
          </cell>
          <cell r="E99" t="str">
            <v>Barcelona</v>
          </cell>
          <cell r="F99">
            <v>405334.52182093542</v>
          </cell>
          <cell r="G99">
            <v>4670639.9782812987</v>
          </cell>
          <cell r="H99" t="str">
            <v>El Quer</v>
          </cell>
          <cell r="I99" t="str">
            <v>AC30</v>
          </cell>
          <cell r="J99">
            <v>5.5</v>
          </cell>
        </row>
        <row r="100">
          <cell r="A100">
            <v>1869</v>
          </cell>
          <cell r="B100" t="str">
            <v>OLIOLA</v>
          </cell>
          <cell r="C100" t="str">
            <v>Oliola</v>
          </cell>
          <cell r="D100" t="str">
            <v>Noguera</v>
          </cell>
          <cell r="E100" t="str">
            <v>Lleida</v>
          </cell>
          <cell r="F100">
            <v>348295.18277251103</v>
          </cell>
          <cell r="G100">
            <v>4637609.3598968023</v>
          </cell>
          <cell r="H100" t="str">
            <v>"Clot de la Bassa i la Devesa"</v>
          </cell>
          <cell r="I100" t="str">
            <v>AC30</v>
          </cell>
          <cell r="J100">
            <v>5.5</v>
          </cell>
        </row>
        <row r="101">
          <cell r="A101">
            <v>1871</v>
          </cell>
          <cell r="B101" t="str">
            <v>MALDÀ-Llorenç de Rocafort</v>
          </cell>
          <cell r="C101" t="str">
            <v>Maldà</v>
          </cell>
          <cell r="D101" t="str">
            <v>Urgell</v>
          </cell>
          <cell r="E101" t="str">
            <v>Lleida</v>
          </cell>
          <cell r="F101">
            <v>336727.89206255926</v>
          </cell>
          <cell r="G101">
            <v>4601660.3919474194</v>
          </cell>
          <cell r="H101" t="str">
            <v>Coma Nevesa</v>
          </cell>
          <cell r="I101" t="str">
            <v>AC30</v>
          </cell>
          <cell r="J101">
            <v>5.5</v>
          </cell>
        </row>
        <row r="102">
          <cell r="A102">
            <v>1872</v>
          </cell>
          <cell r="B102" t="str">
            <v>SANT POL DE MAR II</v>
          </cell>
          <cell r="C102" t="str">
            <v>Sant Pol de Mar</v>
          </cell>
          <cell r="D102" t="str">
            <v>Maresme</v>
          </cell>
          <cell r="E102" t="str">
            <v>Barcelona</v>
          </cell>
          <cell r="F102">
            <v>468119.13486137928</v>
          </cell>
          <cell r="G102">
            <v>4606818.4029472666</v>
          </cell>
          <cell r="H102" t="str">
            <v>Dipòsit</v>
          </cell>
          <cell r="I102" t="str">
            <v>AT30</v>
          </cell>
          <cell r="J102">
            <v>8.14</v>
          </cell>
        </row>
        <row r="103">
          <cell r="A103">
            <v>1873</v>
          </cell>
          <cell r="B103" t="str">
            <v>RUBIÓ</v>
          </cell>
          <cell r="C103" t="str">
            <v>Rubió</v>
          </cell>
          <cell r="D103" t="str">
            <v>Anoia</v>
          </cell>
          <cell r="E103" t="str">
            <v>Barcelona</v>
          </cell>
          <cell r="F103">
            <v>379096.02053771284</v>
          </cell>
          <cell r="G103">
            <v>4609937.0832876489</v>
          </cell>
          <cell r="H103" t="str">
            <v>Zona RNOM</v>
          </cell>
          <cell r="I103" t="str">
            <v>AC20</v>
          </cell>
          <cell r="J103">
            <v>5.5</v>
          </cell>
        </row>
        <row r="104">
          <cell r="A104">
            <v>1874</v>
          </cell>
          <cell r="B104" t="str">
            <v>LLORAC</v>
          </cell>
          <cell r="C104" t="str">
            <v>Llorac</v>
          </cell>
          <cell r="D104" t="str">
            <v>Conca de Barberà</v>
          </cell>
          <cell r="E104" t="str">
            <v>TARRAGONA</v>
          </cell>
          <cell r="F104">
            <v>358757.9305184157</v>
          </cell>
          <cell r="G104">
            <v>4602228.2256639041</v>
          </cell>
          <cell r="H104" t="str">
            <v>SOLANS DE LLORAC, O ERA</v>
          </cell>
          <cell r="I104" t="str">
            <v>CP20</v>
          </cell>
          <cell r="J104">
            <v>5.5</v>
          </cell>
        </row>
        <row r="105">
          <cell r="A105">
            <v>1877</v>
          </cell>
          <cell r="B105" t="str">
            <v>FONOLLOSA II</v>
          </cell>
          <cell r="C105" t="str">
            <v>Fonollosa</v>
          </cell>
          <cell r="D105" t="str">
            <v>Bages</v>
          </cell>
          <cell r="E105" t="str">
            <v>Barcelona</v>
          </cell>
          <cell r="F105">
            <v>389162.13798601693</v>
          </cell>
          <cell r="G105">
            <v>4623359.0277104359</v>
          </cell>
          <cell r="H105" t="str">
            <v>Torre del Pinyar</v>
          </cell>
          <cell r="I105" t="str">
            <v>AC20</v>
          </cell>
          <cell r="J105">
            <v>5.5</v>
          </cell>
        </row>
        <row r="106">
          <cell r="A106">
            <v>1880</v>
          </cell>
          <cell r="B106" t="str">
            <v>OLÉRDOLA-Daltmar</v>
          </cell>
          <cell r="C106" t="str">
            <v>Olèrdola</v>
          </cell>
          <cell r="D106" t="str">
            <v>Alt Penedès</v>
          </cell>
          <cell r="E106" t="str">
            <v>Barcelona</v>
          </cell>
          <cell r="F106">
            <v>390799.74556885759</v>
          </cell>
          <cell r="G106">
            <v>4571308.9346052706</v>
          </cell>
          <cell r="H106" t="str">
            <v>Dipòsit c/Pomer, 60 de Daltmar</v>
          </cell>
          <cell r="I106" t="str">
            <v>CP40</v>
          </cell>
          <cell r="J106">
            <v>8.14</v>
          </cell>
        </row>
        <row r="107">
          <cell r="A107">
            <v>1881</v>
          </cell>
          <cell r="B107" t="str">
            <v>BLANES-Dipòsits</v>
          </cell>
          <cell r="C107" t="str">
            <v>Blanes</v>
          </cell>
          <cell r="D107" t="str">
            <v>Selva</v>
          </cell>
          <cell r="E107" t="str">
            <v>Girona</v>
          </cell>
          <cell r="F107">
            <v>482021.20559457131</v>
          </cell>
          <cell r="G107">
            <v>4613300.3075056421</v>
          </cell>
          <cell r="H107" t="str">
            <v>Dipòsits c/Sant Pere Màrtir</v>
          </cell>
          <cell r="I107" t="str">
            <v>AC20</v>
          </cell>
          <cell r="J107">
            <v>5.5</v>
          </cell>
        </row>
        <row r="108">
          <cell r="A108">
            <v>1884</v>
          </cell>
          <cell r="B108" t="str">
            <v>SITGES-Vallpineda II</v>
          </cell>
          <cell r="C108" t="str">
            <v>Sitges</v>
          </cell>
          <cell r="D108" t="str">
            <v>Garraf</v>
          </cell>
          <cell r="E108" t="str">
            <v>Barcelona</v>
          </cell>
          <cell r="F108">
            <v>402246.731085092</v>
          </cell>
          <cell r="G108">
            <v>4567061.8411625698</v>
          </cell>
          <cell r="H108" t="str">
            <v>Quintmar</v>
          </cell>
          <cell r="I108" t="str">
            <v>AC20</v>
          </cell>
          <cell r="J108">
            <v>5.5</v>
          </cell>
        </row>
        <row r="109">
          <cell r="A109">
            <v>1887</v>
          </cell>
          <cell r="B109" t="str">
            <v>SANT BOI DE LLUÇANES</v>
          </cell>
          <cell r="C109" t="str">
            <v>Sant Boi de Lluçanès</v>
          </cell>
          <cell r="D109" t="str">
            <v>Osona</v>
          </cell>
          <cell r="E109" t="str">
            <v>Barcelona</v>
          </cell>
          <cell r="F109">
            <v>430009.45452481951</v>
          </cell>
          <cell r="G109">
            <v>4656730.7694885582</v>
          </cell>
          <cell r="H109" t="str">
            <v>PLA MUNNES</v>
          </cell>
          <cell r="I109" t="str">
            <v>AC20</v>
          </cell>
          <cell r="J109">
            <v>5.5</v>
          </cell>
        </row>
        <row r="110">
          <cell r="A110">
            <v>1888</v>
          </cell>
          <cell r="B110" t="str">
            <v>SABADELL-Corte Inglés</v>
          </cell>
          <cell r="C110" t="str">
            <v>Sabadell</v>
          </cell>
          <cell r="D110" t="str">
            <v>Vallès Occidental</v>
          </cell>
          <cell r="E110" t="str">
            <v>Barcelona</v>
          </cell>
          <cell r="F110">
            <v>424852.02155743126</v>
          </cell>
          <cell r="G110">
            <v>4600724.7218122482</v>
          </cell>
          <cell r="H110" t="str">
            <v>El Corte Inglés</v>
          </cell>
          <cell r="J110">
            <v>5.5</v>
          </cell>
        </row>
        <row r="111">
          <cell r="A111">
            <v>1889</v>
          </cell>
          <cell r="B111" t="str">
            <v>FÍGOLS</v>
          </cell>
          <cell r="C111" t="str">
            <v>Fígols</v>
          </cell>
          <cell r="D111" t="str">
            <v>Berguedà</v>
          </cell>
          <cell r="E111" t="str">
            <v>Barcelona</v>
          </cell>
          <cell r="F111">
            <v>400696.50174772495</v>
          </cell>
          <cell r="G111">
            <v>4668942.0108426455</v>
          </cell>
          <cell r="H111" t="str">
            <v>Obaga de Fumanya</v>
          </cell>
          <cell r="I111" t="str">
            <v>AC20</v>
          </cell>
          <cell r="J111">
            <v>5.5</v>
          </cell>
        </row>
        <row r="112">
          <cell r="A112">
            <v>1893</v>
          </cell>
          <cell r="B112" t="str">
            <v>TORDERA-Àgora Parc</v>
          </cell>
          <cell r="C112" t="str">
            <v>Tordera</v>
          </cell>
          <cell r="D112" t="str">
            <v>Maresme</v>
          </cell>
          <cell r="E112" t="str">
            <v>Barcelona</v>
          </cell>
          <cell r="F112">
            <v>471606.21810395358</v>
          </cell>
          <cell r="G112">
            <v>4617076.3923874749</v>
          </cell>
          <cell r="H112" t="str">
            <v>Sant Pons</v>
          </cell>
          <cell r="I112" t="str">
            <v>AC20</v>
          </cell>
          <cell r="J112">
            <v>5.5</v>
          </cell>
        </row>
        <row r="113">
          <cell r="A113">
            <v>1895</v>
          </cell>
          <cell r="B113" t="str">
            <v>MURA II</v>
          </cell>
          <cell r="C113" t="str">
            <v>Mura</v>
          </cell>
          <cell r="D113" t="str">
            <v>Bages</v>
          </cell>
          <cell r="E113" t="str">
            <v>Barcelona</v>
          </cell>
          <cell r="F113">
            <v>415934.1331190943</v>
          </cell>
          <cell r="G113">
            <v>4617248.815093861</v>
          </cell>
          <cell r="H113" t="str">
            <v>Arengada</v>
          </cell>
          <cell r="I113" t="str">
            <v>CP30</v>
          </cell>
          <cell r="J113">
            <v>5.5</v>
          </cell>
        </row>
        <row r="114">
          <cell r="A114">
            <v>1899</v>
          </cell>
          <cell r="B114" t="str">
            <v>VALLIRANA-Can Julià</v>
          </cell>
          <cell r="C114" t="str">
            <v>Vallirana</v>
          </cell>
          <cell r="D114" t="str">
            <v>Baix Llobregat</v>
          </cell>
          <cell r="E114" t="str">
            <v>Barcelona</v>
          </cell>
          <cell r="F114">
            <v>409106.84633381275</v>
          </cell>
          <cell r="G114">
            <v>4580848.8104782654</v>
          </cell>
          <cell r="H114" t="str">
            <v>c/ Garraf 31</v>
          </cell>
          <cell r="I114" t="str">
            <v>CP30</v>
          </cell>
          <cell r="J114">
            <v>8.14</v>
          </cell>
        </row>
        <row r="115">
          <cell r="A115">
            <v>1900</v>
          </cell>
          <cell r="B115" t="str">
            <v>RINER</v>
          </cell>
          <cell r="C115" t="str">
            <v>Riner</v>
          </cell>
          <cell r="D115" t="str">
            <v>Solsonès</v>
          </cell>
          <cell r="E115" t="str">
            <v>Lleida</v>
          </cell>
          <cell r="F115">
            <v>382101.25373870262</v>
          </cell>
          <cell r="G115">
            <v>4640056.1071692556</v>
          </cell>
          <cell r="H115" t="str">
            <v>Espinal</v>
          </cell>
          <cell r="I115" t="str">
            <v>AC20</v>
          </cell>
          <cell r="J115">
            <v>5.5</v>
          </cell>
        </row>
        <row r="116">
          <cell r="A116">
            <v>1901</v>
          </cell>
          <cell r="B116" t="str">
            <v>CASTELLVELL DEL CAMP</v>
          </cell>
          <cell r="C116" t="str">
            <v>Castellvell del Camp</v>
          </cell>
          <cell r="D116" t="str">
            <v>Baix Camp</v>
          </cell>
          <cell r="E116" t="str">
            <v>TARRAGONA</v>
          </cell>
          <cell r="F116">
            <v>340138.58368386887</v>
          </cell>
          <cell r="G116">
            <v>4560323.3019935507</v>
          </cell>
          <cell r="H116" t="str">
            <v>Partida Serres</v>
          </cell>
          <cell r="I116" t="str">
            <v>AC20</v>
          </cell>
          <cell r="J116">
            <v>5.5</v>
          </cell>
        </row>
        <row r="117">
          <cell r="A117">
            <v>1903</v>
          </cell>
          <cell r="B117" t="str">
            <v>SANT SALVADOR DE GUARDIOLA-Ca l'Esteve</v>
          </cell>
          <cell r="C117" t="str">
            <v>Sant Salvador de Guardiola</v>
          </cell>
          <cell r="D117" t="str">
            <v>Bages</v>
          </cell>
          <cell r="E117" t="str">
            <v>Barcelona</v>
          </cell>
          <cell r="F117">
            <v>397522.06440250215</v>
          </cell>
          <cell r="G117">
            <v>4611953.9465972353</v>
          </cell>
          <cell r="H117" t="str">
            <v>Ca l'Esteve</v>
          </cell>
          <cell r="I117" t="str">
            <v>AC30</v>
          </cell>
          <cell r="J117">
            <v>5.5</v>
          </cell>
        </row>
        <row r="118">
          <cell r="A118">
            <v>1905</v>
          </cell>
          <cell r="B118" t="str">
            <v>GUISSONA</v>
          </cell>
          <cell r="C118" t="str">
            <v>Guissona</v>
          </cell>
          <cell r="D118" t="str">
            <v>Segarra</v>
          </cell>
          <cell r="E118" t="str">
            <v>Lleida</v>
          </cell>
          <cell r="F118">
            <v>359567.12026614259</v>
          </cell>
          <cell r="G118">
            <v>4627069.2580280369</v>
          </cell>
          <cell r="H118" t="str">
            <v>Serres Fluvià (PEIN!)</v>
          </cell>
          <cell r="I118" t="str">
            <v>AC30</v>
          </cell>
          <cell r="J118">
            <v>5.5</v>
          </cell>
        </row>
        <row r="119">
          <cell r="A119">
            <v>1907</v>
          </cell>
          <cell r="B119" t="str">
            <v>CASTELLDEFELS-Can Roca</v>
          </cell>
          <cell r="C119" t="str">
            <v>Castelldefels</v>
          </cell>
          <cell r="D119" t="str">
            <v>Baix Llobregat</v>
          </cell>
          <cell r="E119" t="str">
            <v>Barcelona</v>
          </cell>
          <cell r="F119">
            <v>413184.77524169936</v>
          </cell>
          <cell r="G119">
            <v>4570646.7637215462</v>
          </cell>
          <cell r="H119" t="str">
            <v>Dipòsit Torre Fael</v>
          </cell>
          <cell r="I119" t="str">
            <v>CP20</v>
          </cell>
          <cell r="J119">
            <v>8.14</v>
          </cell>
        </row>
        <row r="120">
          <cell r="A120">
            <v>1908</v>
          </cell>
          <cell r="B120" t="str">
            <v>MATARÓ-Vallveric-Vistalegre</v>
          </cell>
          <cell r="C120" t="str">
            <v>Mataró</v>
          </cell>
          <cell r="D120" t="str">
            <v>Maresme</v>
          </cell>
          <cell r="E120" t="str">
            <v>Barcelona</v>
          </cell>
          <cell r="F120">
            <v>454161.07204674132</v>
          </cell>
          <cell r="G120">
            <v>4601391.5004490418</v>
          </cell>
          <cell r="H120" t="str">
            <v>Veïnat de Valldeix</v>
          </cell>
          <cell r="I120" t="str">
            <v>AC20</v>
          </cell>
          <cell r="J120">
            <v>5.5</v>
          </cell>
        </row>
        <row r="121">
          <cell r="A121">
            <v>1909</v>
          </cell>
          <cell r="B121" t="str">
            <v>TORÀ-Serra Claret</v>
          </cell>
          <cell r="C121" t="str">
            <v>Torà</v>
          </cell>
          <cell r="D121" t="str">
            <v>Solsonès</v>
          </cell>
          <cell r="E121" t="str">
            <v>Lleida</v>
          </cell>
          <cell r="F121">
            <v>373035.16862493346</v>
          </cell>
          <cell r="G121">
            <v>4630691.1614466906</v>
          </cell>
          <cell r="H121" t="str">
            <v>Serra de Claret</v>
          </cell>
          <cell r="I121" t="str">
            <v>AC20</v>
          </cell>
          <cell r="J121">
            <v>5.5</v>
          </cell>
        </row>
        <row r="122">
          <cell r="A122">
            <v>1911</v>
          </cell>
          <cell r="B122" t="str">
            <v>SANT CLIMENT DE LLOBREGAT</v>
          </cell>
          <cell r="C122" t="str">
            <v>Sant Climent de Llobregat</v>
          </cell>
          <cell r="D122" t="str">
            <v>Baix Llobregat</v>
          </cell>
          <cell r="E122" t="str">
            <v>Barcelona</v>
          </cell>
          <cell r="F122">
            <v>416589.82534932479</v>
          </cell>
          <cell r="G122">
            <v>4576554.747041597</v>
          </cell>
          <cell r="H122" t="str">
            <v>Molins</v>
          </cell>
          <cell r="I122" t="str">
            <v>AC20</v>
          </cell>
          <cell r="J122">
            <v>5.5</v>
          </cell>
        </row>
        <row r="123">
          <cell r="A123">
            <v>1912</v>
          </cell>
          <cell r="B123" t="str">
            <v>GIRONA-Sant Daniel</v>
          </cell>
          <cell r="C123" t="str">
            <v>Girona</v>
          </cell>
          <cell r="D123" t="str">
            <v>Gironès</v>
          </cell>
          <cell r="E123" t="str">
            <v>Girona</v>
          </cell>
          <cell r="F123">
            <v>487693.47989812755</v>
          </cell>
          <cell r="G123">
            <v>4648291.3187014814</v>
          </cell>
          <cell r="H123" t="str">
            <v>RNO Sant Daniel</v>
          </cell>
          <cell r="I123" t="str">
            <v>AC20</v>
          </cell>
          <cell r="J123">
            <v>5.5</v>
          </cell>
        </row>
        <row r="124">
          <cell r="A124">
            <v>1914</v>
          </cell>
          <cell r="B124" t="str">
            <v>SEU D'URGELL-Pla de les Forques</v>
          </cell>
          <cell r="C124" t="str">
            <v>Seu d'Urgell, la</v>
          </cell>
          <cell r="D124" t="str">
            <v>Alt Urgell</v>
          </cell>
          <cell r="E124" t="str">
            <v>Lleida</v>
          </cell>
          <cell r="F124">
            <v>373149.62990992883</v>
          </cell>
          <cell r="G124">
            <v>4691459.2547703069</v>
          </cell>
          <cell r="H124" t="str">
            <v>Pla de les Forques</v>
          </cell>
          <cell r="I124" t="str">
            <v>MT45</v>
          </cell>
          <cell r="J124" t="str">
            <v>3 X 8,14</v>
          </cell>
        </row>
        <row r="125">
          <cell r="A125">
            <v>1916</v>
          </cell>
          <cell r="B125" t="str">
            <v>CASTELLSERÀ</v>
          </cell>
          <cell r="C125" t="str">
            <v>Castellserà</v>
          </cell>
          <cell r="D125" t="str">
            <v>Urgell</v>
          </cell>
          <cell r="E125" t="str">
            <v>Lleida</v>
          </cell>
          <cell r="F125">
            <v>333363.05780481105</v>
          </cell>
          <cell r="G125">
            <v>4624190.4524019305</v>
          </cell>
          <cell r="H125" t="str">
            <v>ELS VEDATS</v>
          </cell>
          <cell r="I125" t="str">
            <v>AC20</v>
          </cell>
          <cell r="J125">
            <v>5.5</v>
          </cell>
        </row>
        <row r="126">
          <cell r="A126">
            <v>1919</v>
          </cell>
          <cell r="B126" t="str">
            <v>MASQUEFA-Can Parellada</v>
          </cell>
          <cell r="C126" t="str">
            <v>Masquefa</v>
          </cell>
          <cell r="D126" t="str">
            <v>Anoia</v>
          </cell>
          <cell r="E126" t="str">
            <v>Barcelona</v>
          </cell>
          <cell r="F126">
            <v>402107.94364508393</v>
          </cell>
          <cell r="G126">
            <v>4595102.8856800487</v>
          </cell>
          <cell r="H126" t="str">
            <v>Dipòsit aigua de Can Parellada</v>
          </cell>
          <cell r="I126" t="str">
            <v>CP20</v>
          </cell>
          <cell r="J126">
            <v>8.14</v>
          </cell>
        </row>
        <row r="127">
          <cell r="A127">
            <v>1920</v>
          </cell>
          <cell r="B127" t="str">
            <v>RIUDARENES-Can Fornaca</v>
          </cell>
          <cell r="C127" t="str">
            <v>Riudarenes</v>
          </cell>
          <cell r="D127" t="str">
            <v>Selva</v>
          </cell>
          <cell r="E127" t="str">
            <v>Girona</v>
          </cell>
          <cell r="F127">
            <v>469426.30805756099</v>
          </cell>
          <cell r="G127">
            <v>4629376.4279939868</v>
          </cell>
          <cell r="H127" t="str">
            <v>Carrer Hortènsies</v>
          </cell>
          <cell r="I127" t="str">
            <v>AC30</v>
          </cell>
          <cell r="J127">
            <v>5.5</v>
          </cell>
        </row>
        <row r="128">
          <cell r="A128">
            <v>1924</v>
          </cell>
          <cell r="B128" t="str">
            <v>ESPOT-Espot Esquí</v>
          </cell>
          <cell r="C128" t="str">
            <v>Espot</v>
          </cell>
          <cell r="D128" t="str">
            <v>Pallars Sobirà</v>
          </cell>
          <cell r="E128" t="str">
            <v>Lleida</v>
          </cell>
          <cell r="F128">
            <v>341906.73750887619</v>
          </cell>
          <cell r="G128">
            <v>4712021.5237130672</v>
          </cell>
          <cell r="I128" t="str">
            <v>CP30</v>
          </cell>
          <cell r="J128">
            <v>8.14</v>
          </cell>
        </row>
      </sheetData>
      <sheetData sheetId="1"/>
      <sheetData sheetId="2"/>
      <sheetData sheetId="3"/>
      <sheetData sheetId="4">
        <row r="2">
          <cell r="A2" t="str">
            <v>CODI</v>
          </cell>
          <cell r="B2" t="str">
            <v>EMPLAÇAMENT</v>
          </cell>
          <cell r="C2" t="str">
            <v>MUNICIPI</v>
          </cell>
          <cell r="D2" t="str">
            <v>CUPS ENDESA</v>
          </cell>
          <cell r="E2" t="str">
            <v>ADREÇA ENDESA</v>
          </cell>
          <cell r="F2" t="str">
            <v>NIF</v>
          </cell>
          <cell r="G2" t="str">
            <v>LÍNIA ELÈCTRICA</v>
          </cell>
          <cell r="H2" t="str">
            <v>Observacions</v>
          </cell>
          <cell r="I2" t="str">
            <v>Solució línia</v>
          </cell>
          <cell r="J2" t="str">
            <v>Tipologia línia</v>
          </cell>
          <cell r="K2" t="str">
            <v>Traçat línia</v>
          </cell>
          <cell r="L2" t="str">
            <v>Manteniment</v>
          </cell>
          <cell r="M2" t="str">
            <v>Tensió (V)</v>
          </cell>
        </row>
        <row r="3">
          <cell r="A3">
            <v>1828</v>
          </cell>
          <cell r="B3" t="str">
            <v>ALELLA-El Mas Coll</v>
          </cell>
          <cell r="C3" t="str">
            <v>Alella</v>
          </cell>
          <cell r="D3" t="str">
            <v>ES0031408459153001MY0F</v>
          </cell>
          <cell r="E3" t="str">
            <v>ROSSELLO 39, MAS COLL, ANTENA, MAS COLL, 8328, ALELLA, BARCELONA-MAS COLL</v>
          </cell>
          <cell r="F3" t="str">
            <v>Q5856338H</v>
          </cell>
          <cell r="G3" t="str">
            <v>En Servei</v>
          </cell>
          <cell r="I3" t="str">
            <v>Particular BT</v>
          </cell>
          <cell r="J3" t="str">
            <v>Soterrada</v>
          </cell>
          <cell r="K3" t="str">
            <v>&lt;=200m</v>
          </cell>
          <cell r="M3">
            <v>400</v>
          </cell>
        </row>
        <row r="4">
          <cell r="A4">
            <v>1734</v>
          </cell>
          <cell r="B4" t="str">
            <v>ALGERRI</v>
          </cell>
          <cell r="C4" t="str">
            <v>Algerri</v>
          </cell>
          <cell r="D4" t="str">
            <v>ES0031408358885001QT0F</v>
          </cell>
          <cell r="E4" t="str">
            <v>AFORES 0, GENERALITAT, ALGERRI, 25130, ALGERRI, LLEIDA-ALGERRI</v>
          </cell>
          <cell r="F4" t="str">
            <v>Q5856338H</v>
          </cell>
          <cell r="G4" t="str">
            <v>En Servei</v>
          </cell>
          <cell r="I4" t="str">
            <v>Companyia</v>
          </cell>
          <cell r="M4">
            <v>400</v>
          </cell>
        </row>
        <row r="5">
          <cell r="A5">
            <v>1761</v>
          </cell>
          <cell r="B5" t="str">
            <v>ALÒS DE BALAGUER</v>
          </cell>
          <cell r="C5" t="str">
            <v>Alòs de Balaguer</v>
          </cell>
          <cell r="D5" t="str">
            <v>ES0031408404048001EQ0F</v>
          </cell>
          <cell r="E5" t="str">
            <v>SANT ANTONI 41, CENTRE TELEC, MOT, ALOS DE BALAGUER, 25737, ALOS DE B, LLEIDA-ALOS DE BALAGUER</v>
          </cell>
          <cell r="F5" t="str">
            <v>Q5856338H</v>
          </cell>
          <cell r="G5" t="str">
            <v>En Servei</v>
          </cell>
          <cell r="I5" t="str">
            <v>Particular BT</v>
          </cell>
          <cell r="J5" t="str">
            <v>Aèria</v>
          </cell>
          <cell r="K5" t="str">
            <v>&gt;200m i &lt;=500m</v>
          </cell>
          <cell r="M5">
            <v>400</v>
          </cell>
        </row>
        <row r="6">
          <cell r="A6">
            <v>1785</v>
          </cell>
          <cell r="B6" t="str">
            <v>ARBOLÍ</v>
          </cell>
          <cell r="C6" t="str">
            <v>Arbolí</v>
          </cell>
          <cell r="D6" t="str">
            <v>ES0031408428218001EY0F</v>
          </cell>
          <cell r="E6" t="str">
            <v>PD PISTES 12, PCL 21, ARBOLI, 43365, ARBOLI, TARRAGONA-ARBOLI</v>
          </cell>
          <cell r="F6" t="str">
            <v>Q5856338H</v>
          </cell>
          <cell r="G6" t="str">
            <v>En Servei amb Comptador Digital</v>
          </cell>
          <cell r="I6" t="str">
            <v>Particular BT</v>
          </cell>
          <cell r="J6" t="str">
            <v>Soterrada</v>
          </cell>
          <cell r="K6" t="str">
            <v>&lt;=200m</v>
          </cell>
          <cell r="M6">
            <v>400</v>
          </cell>
        </row>
        <row r="7">
          <cell r="A7">
            <v>1854</v>
          </cell>
          <cell r="B7" t="str">
            <v>ARBÚCIES-Joanet</v>
          </cell>
          <cell r="C7" t="str">
            <v>Arbúcies</v>
          </cell>
          <cell r="D7" t="str">
            <v>ES0031408441116001HC0F</v>
          </cell>
          <cell r="E7" t="str">
            <v>PARAJE FOGUERES 0, LES SALERES, LES SALERES, ARBUCIES, 17401, ARBUCIES, GIRONA-ARBUCIES</v>
          </cell>
          <cell r="F7" t="str">
            <v>Q5856338H</v>
          </cell>
          <cell r="G7" t="str">
            <v>En Servei</v>
          </cell>
          <cell r="I7" t="str">
            <v>Particular BT</v>
          </cell>
          <cell r="J7" t="str">
            <v>Soterrada</v>
          </cell>
          <cell r="K7" t="str">
            <v>&gt;200m i &lt;=500m</v>
          </cell>
          <cell r="M7">
            <v>400</v>
          </cell>
        </row>
        <row r="8">
          <cell r="A8">
            <v>1773</v>
          </cell>
          <cell r="B8" t="str">
            <v>AVELLANES I SANTA LINYA</v>
          </cell>
          <cell r="C8" t="str">
            <v>Avellanes i Santa Linya, les</v>
          </cell>
          <cell r="D8" t="str">
            <v>ES0552000000010003XK0F</v>
          </cell>
          <cell r="E8" t="str">
            <v xml:space="preserve"> CARRETERA (TARTAREU) 0, LES AVELLANES,</v>
          </cell>
          <cell r="F8" t="str">
            <v>Q5856338H</v>
          </cell>
          <cell r="G8" t="str">
            <v>En Servei</v>
          </cell>
          <cell r="I8" t="str">
            <v>Particular BT</v>
          </cell>
          <cell r="J8" t="str">
            <v>Soterrada</v>
          </cell>
          <cell r="K8" t="str">
            <v>&lt;=200m</v>
          </cell>
          <cell r="M8">
            <v>400</v>
          </cell>
        </row>
        <row r="9">
          <cell r="A9">
            <v>1794</v>
          </cell>
          <cell r="B9" t="str">
            <v>BLANCAFORT</v>
          </cell>
          <cell r="C9" t="str">
            <v>Blancafort</v>
          </cell>
          <cell r="D9" t="str">
            <v>ES0031408427317001VP0F</v>
          </cell>
          <cell r="E9" t="str">
            <v>PD PLA PUNYET 4, POL PCL.7, BLANCAFORT, 43411, BLANCAFORT, TARRAGONA-BLANCAFORT</v>
          </cell>
          <cell r="F9" t="str">
            <v>Q5856338H</v>
          </cell>
          <cell r="G9" t="str">
            <v>En Servei</v>
          </cell>
          <cell r="I9" t="str">
            <v>Companyia</v>
          </cell>
          <cell r="M9">
            <v>400</v>
          </cell>
        </row>
        <row r="10">
          <cell r="A10">
            <v>1881</v>
          </cell>
          <cell r="B10" t="str">
            <v>BLANES-Dipòsits</v>
          </cell>
          <cell r="C10" t="str">
            <v>Blanes</v>
          </cell>
          <cell r="D10" t="str">
            <v>ES0031408454487001HQ0F</v>
          </cell>
          <cell r="E10" t="str">
            <v>SANT PERE MARTIR 0, DIPOSITS AIG, BLANES, 17300, BLANES, GIRONA-BLANES</v>
          </cell>
          <cell r="F10" t="str">
            <v>Q5856338H</v>
          </cell>
          <cell r="G10" t="str">
            <v>En Servei</v>
          </cell>
          <cell r="I10" t="str">
            <v>Companyia</v>
          </cell>
          <cell r="M10">
            <v>400</v>
          </cell>
        </row>
        <row r="11">
          <cell r="A11">
            <v>1755</v>
          </cell>
          <cell r="B11" t="str">
            <v>BOT</v>
          </cell>
          <cell r="C11" t="str">
            <v>Bot</v>
          </cell>
          <cell r="D11" t="str">
            <v>ES0031408302653001TX0F</v>
          </cell>
          <cell r="E11" t="str">
            <v>PD FREGINALS 17, PCL 185-C. TELEC, BOT, 43785, BOT, TARRAGONA-BOT</v>
          </cell>
          <cell r="F11" t="str">
            <v>Q5856338H</v>
          </cell>
          <cell r="G11" t="str">
            <v>En Servei</v>
          </cell>
          <cell r="I11" t="str">
            <v>Companyia</v>
          </cell>
          <cell r="M11">
            <v>400</v>
          </cell>
        </row>
        <row r="12">
          <cell r="A12">
            <v>1780</v>
          </cell>
          <cell r="B12" t="str">
            <v>BOVERA</v>
          </cell>
          <cell r="C12" t="str">
            <v>Bovera</v>
          </cell>
          <cell r="D12" t="str">
            <v>ES0031408425847001KF0F</v>
          </cell>
          <cell r="E12" t="str">
            <v>AFORES 0, POL 1, PCL. 163, BOVERA, 25178, BOVERA, LLEIDA-BOVERA</v>
          </cell>
          <cell r="F12" t="str">
            <v>Q5856338H</v>
          </cell>
          <cell r="G12" t="str">
            <v>En Servei</v>
          </cell>
          <cell r="I12" t="str">
            <v>Particular MT</v>
          </cell>
          <cell r="J12" t="str">
            <v>Aèria</v>
          </cell>
          <cell r="K12" t="str">
            <v>&lt;=200m</v>
          </cell>
          <cell r="L12" t="str">
            <v>Caldria fer una inspecció anual per una empresa de manteniment i cada 3 anys per una OCA.</v>
          </cell>
          <cell r="M12">
            <v>400</v>
          </cell>
        </row>
        <row r="13">
          <cell r="A13">
            <v>1770</v>
          </cell>
          <cell r="B13" t="str">
            <v>CABACÉS</v>
          </cell>
          <cell r="C13" t="str">
            <v>Cabacés</v>
          </cell>
          <cell r="D13" t="str">
            <v>ES0031408425321001JV0F</v>
          </cell>
          <cell r="E13" t="str">
            <v>PD BURGANS 11, PCL 167, CABACES, 43373, CABACES, TARRAGONA-CABACES</v>
          </cell>
          <cell r="F13" t="str">
            <v>Q5856338H</v>
          </cell>
          <cell r="G13" t="str">
            <v>En Servei</v>
          </cell>
          <cell r="I13" t="str">
            <v>Companyia</v>
          </cell>
          <cell r="M13">
            <v>400</v>
          </cell>
        </row>
        <row r="14">
          <cell r="A14">
            <v>1841</v>
          </cell>
          <cell r="B14" t="str">
            <v>CALAFELL- Bellamar</v>
          </cell>
          <cell r="C14" t="str">
            <v>Calafell</v>
          </cell>
          <cell r="D14" t="str">
            <v>ES0031406339720001ZD0F</v>
          </cell>
          <cell r="E14" t="str">
            <v>HORTA 0, S/N, REPETIDOR TV, BELLAMAR, 43820, CALAFELL, TARRAGONA-BELLAMAR</v>
          </cell>
          <cell r="F14" t="str">
            <v>Q5856338H</v>
          </cell>
          <cell r="G14" t="str">
            <v>En Servei</v>
          </cell>
          <cell r="I14" t="str">
            <v>Particular BT</v>
          </cell>
          <cell r="J14" t="str">
            <v>Soterrada</v>
          </cell>
          <cell r="K14" t="str">
            <v>&lt;=200m</v>
          </cell>
          <cell r="M14">
            <v>400</v>
          </cell>
        </row>
        <row r="15">
          <cell r="A15">
            <v>1739</v>
          </cell>
          <cell r="B15" t="str">
            <v>CAMPDEVÀNOL</v>
          </cell>
          <cell r="C15" t="str">
            <v>Campdevànol</v>
          </cell>
          <cell r="D15" t="str">
            <v>ES0336000000310818LV0F</v>
          </cell>
          <cell r="E15" t="str">
            <v>URBANITZACIÓ CASTELL 0 (Campdevànol)</v>
          </cell>
          <cell r="F15" t="str">
            <v>Q5856338H</v>
          </cell>
          <cell r="G15" t="str">
            <v>En Servei</v>
          </cell>
          <cell r="I15" t="str">
            <v>Companyia</v>
          </cell>
          <cell r="M15">
            <v>400</v>
          </cell>
        </row>
        <row r="16">
          <cell r="A16">
            <v>1774</v>
          </cell>
          <cell r="B16" t="str">
            <v>CAMPDEVÀNOL-Mas Pujols</v>
          </cell>
          <cell r="C16" t="str">
            <v>Campdevànol</v>
          </cell>
          <cell r="D16" t="str">
            <v>ES0031408655309001NT0F</v>
          </cell>
          <cell r="E16" t="str">
            <v>24/10/2023 No tenim accés a factures
17/12/2020 Provisional obra. Només hi ha un wifi i te un pont, oficialment no tenim corrent, pendent contractar</v>
          </cell>
          <cell r="F16" t="str">
            <v>Q5856338H</v>
          </cell>
          <cell r="G16" t="str">
            <v>En Servei  (sense cups)</v>
          </cell>
          <cell r="H16" t="str">
            <v>Pendent línia elèctrica. 
Pendent comptador LE.</v>
          </cell>
          <cell r="I16" t="str">
            <v>Companyia</v>
          </cell>
          <cell r="M16">
            <v>400</v>
          </cell>
        </row>
        <row r="17">
          <cell r="A17">
            <v>1824</v>
          </cell>
          <cell r="B17" t="str">
            <v>CANYELLES</v>
          </cell>
          <cell r="C17" t="str">
            <v>Canyelles</v>
          </cell>
          <cell r="D17" t="str">
            <v>ES0031408432421001AD0F</v>
          </cell>
          <cell r="E17" t="str">
            <v>CAMI CANYELLES COGULLADA 0, PCL S 15, LA COGULLADA, 8811, CANYELLES, BARCELONA-LA COGULLADA</v>
          </cell>
          <cell r="F17" t="str">
            <v>Q5856338H</v>
          </cell>
          <cell r="G17" t="str">
            <v>En Servei</v>
          </cell>
          <cell r="I17" t="str">
            <v>Particular BT</v>
          </cell>
          <cell r="J17" t="str">
            <v>Aèria</v>
          </cell>
          <cell r="K17" t="str">
            <v>&lt;=200m</v>
          </cell>
          <cell r="M17">
            <v>400</v>
          </cell>
        </row>
        <row r="18">
          <cell r="A18">
            <v>1778</v>
          </cell>
          <cell r="B18" t="str">
            <v>CASTELLAR DE N'HUG</v>
          </cell>
          <cell r="C18" t="str">
            <v>Castellar de n'Hug</v>
          </cell>
          <cell r="D18" t="str">
            <v>ES0031408426137001AT0F</v>
          </cell>
          <cell r="E18" t="str">
            <v>AFRS 0, POL 1-PCL 252, CASTELLAR DE N'HUG, 8696, CASTELLAR DE N'HUG, BARCELONA-CASTELLAR DE N'HUG</v>
          </cell>
          <cell r="F18" t="str">
            <v>Q5856338H</v>
          </cell>
          <cell r="G18" t="str">
            <v>En Servei</v>
          </cell>
          <cell r="I18" t="str">
            <v>Particular BT</v>
          </cell>
          <cell r="J18" t="str">
            <v>Soterrada</v>
          </cell>
          <cell r="K18" t="str">
            <v>&lt;=200m</v>
          </cell>
          <cell r="M18">
            <v>400</v>
          </cell>
        </row>
        <row r="19">
          <cell r="A19">
            <v>1860</v>
          </cell>
          <cell r="B19" t="str">
            <v>CASTELLAR DEL VALLÉS II - El Racó</v>
          </cell>
          <cell r="C19" t="str">
            <v>Castellar del Vallès</v>
          </cell>
          <cell r="D19" t="str">
            <v>ES0031408467322001JG0F</v>
          </cell>
          <cell r="E19" t="str">
            <v>SERRA DE SANT FELIU 0, COV DEL DRAC, LOC, TELECOMUNICA, 8211, BARCELONA-CASTELLAR DEL VALLES</v>
          </cell>
          <cell r="F19" t="str">
            <v>Q5856338H</v>
          </cell>
          <cell r="G19" t="str">
            <v>En Servei</v>
          </cell>
          <cell r="I19" t="str">
            <v>Companyia</v>
          </cell>
          <cell r="M19">
            <v>400</v>
          </cell>
        </row>
        <row r="20">
          <cell r="A20">
            <v>1807</v>
          </cell>
          <cell r="B20" t="str">
            <v>CASTELLCIR- La Penyora</v>
          </cell>
          <cell r="C20" t="str">
            <v>Castellcir</v>
          </cell>
          <cell r="D20" t="str">
            <v>ES0031408459629001TK0F</v>
          </cell>
          <cell r="E20" t="str">
            <v>UR LA PENYORA 0, ANTENA TDT, MOT, LA PENYORA, 8183, CASTELLCIR, BARCELONA-LA PENYORA</v>
          </cell>
          <cell r="F20" t="str">
            <v>Q5856338H</v>
          </cell>
          <cell r="G20" t="str">
            <v>En Servei</v>
          </cell>
          <cell r="I20" t="str">
            <v>Companyia</v>
          </cell>
          <cell r="M20">
            <v>400</v>
          </cell>
        </row>
        <row r="21">
          <cell r="A21">
            <v>1907</v>
          </cell>
          <cell r="B21" t="str">
            <v>CASTELLDEFELS-Can Roca</v>
          </cell>
          <cell r="C21" t="str">
            <v>Castelldefels</v>
          </cell>
          <cell r="D21" t="str">
            <v>ES0031408469749001XK0F</v>
          </cell>
          <cell r="E21" t="str">
            <v>AV TRES-CENTS U 0, PROLONGACIÓ, CASTELLDEFELS, 8860, CASTELLDEFELS, BARCELONA-CASTELLDEFELS</v>
          </cell>
          <cell r="F21" t="str">
            <v>Q5856338H</v>
          </cell>
          <cell r="G21" t="str">
            <v>En Servei</v>
          </cell>
          <cell r="I21" t="str">
            <v>Particular BT</v>
          </cell>
          <cell r="J21" t="str">
            <v>Soterrada</v>
          </cell>
          <cell r="K21" t="str">
            <v>&lt;=200m</v>
          </cell>
          <cell r="M21">
            <v>400</v>
          </cell>
        </row>
        <row r="22">
          <cell r="A22">
            <v>1790</v>
          </cell>
          <cell r="B22" t="str">
            <v>CASTELLNOU DE BAGES</v>
          </cell>
          <cell r="C22" t="str">
            <v>Castellnou de Bages</v>
          </cell>
          <cell r="D22" t="str">
            <v>ES0031408427357001PB0F</v>
          </cell>
          <cell r="E22" t="str">
            <v>LG CAL SEGUDET 0, AGUILAR, CASTELLNOU DE BAGES, 8251, CASTELLNOU, BARCELONA-CASTELLNOU DE BAGES</v>
          </cell>
          <cell r="F22" t="str">
            <v>Q5856338H</v>
          </cell>
          <cell r="G22" t="str">
            <v>En Servei</v>
          </cell>
          <cell r="I22" t="str">
            <v>Companyia</v>
          </cell>
          <cell r="M22">
            <v>400</v>
          </cell>
        </row>
        <row r="23">
          <cell r="A23">
            <v>1916</v>
          </cell>
          <cell r="B23" t="str">
            <v>CASTELLSERÀ</v>
          </cell>
          <cell r="C23" t="str">
            <v>Castellserà</v>
          </cell>
          <cell r="D23" t="str">
            <v>ES0031408482714001EJ0F</v>
          </cell>
          <cell r="E23" t="str">
            <v>PD ELS VEDATS 0, POL 15 PCLA 107, CASTELLSERA, 25334, CASTELLSERA, LLEIDA-CASTELLSERA</v>
          </cell>
          <cell r="F23" t="str">
            <v>Q5856338H</v>
          </cell>
          <cell r="G23" t="str">
            <v>En Servei</v>
          </cell>
          <cell r="I23" t="str">
            <v>Companyia</v>
          </cell>
          <cell r="M23">
            <v>400</v>
          </cell>
        </row>
        <row r="24">
          <cell r="A24">
            <v>1901</v>
          </cell>
          <cell r="B24" t="str">
            <v>CASTELLVELL DEL CAMP</v>
          </cell>
          <cell r="C24" t="str">
            <v>Castellvell del Camp</v>
          </cell>
          <cell r="D24" t="str">
            <v>ES0031408454780001SL0F</v>
          </cell>
          <cell r="E24" t="str">
            <v>SERRES 1885, TELECOMUNICA, LES SERRES, 43392, CASTELLVELL DEL CAMP, TARRAGONA-LES SERRES</v>
          </cell>
          <cell r="F24" t="str">
            <v>Q5856338H</v>
          </cell>
          <cell r="G24" t="str">
            <v>En Servei</v>
          </cell>
          <cell r="I24" t="str">
            <v>Particular BT</v>
          </cell>
          <cell r="J24" t="str">
            <v>Soterrada</v>
          </cell>
          <cell r="K24" t="str">
            <v>&lt;=200m</v>
          </cell>
          <cell r="M24">
            <v>400</v>
          </cell>
        </row>
        <row r="25">
          <cell r="A25">
            <v>1864</v>
          </cell>
          <cell r="B25" t="str">
            <v>CERCS</v>
          </cell>
          <cell r="C25" t="str">
            <v>Cercs</v>
          </cell>
          <cell r="D25" t="str">
            <v>ES0031408449079001VY0F</v>
          </cell>
          <cell r="E25" t="str">
            <v>AFORES 0, EL QUER, CERCS, 8698, CERCS, BARCELONA-CERCS</v>
          </cell>
          <cell r="F25" t="str">
            <v>Q5856338H</v>
          </cell>
          <cell r="G25" t="str">
            <v>En Servei</v>
          </cell>
          <cell r="I25" t="str">
            <v>Particular BT</v>
          </cell>
          <cell r="J25" t="str">
            <v>Aèria</v>
          </cell>
          <cell r="K25" t="str">
            <v>&gt;200m i &lt;=500m</v>
          </cell>
          <cell r="M25">
            <v>400</v>
          </cell>
        </row>
        <row r="26">
          <cell r="A26">
            <v>1753</v>
          </cell>
          <cell r="B26" t="str">
            <v>CERVERA</v>
          </cell>
          <cell r="C26" t="str">
            <v>Cervera</v>
          </cell>
          <cell r="D26" t="str">
            <v>ES0031408400896001JM0F</v>
          </cell>
          <cell r="E26" t="str">
            <v>PE COLLETS DE SANT MARTI 0, 8 PCL 160, ANTENA, CERVERA, 25200, CERVERA, LLEIDA-CERVERA</v>
          </cell>
          <cell r="F26" t="str">
            <v>Q5856338H</v>
          </cell>
          <cell r="G26" t="str">
            <v>En Servei</v>
          </cell>
          <cell r="I26" t="str">
            <v>Companyia</v>
          </cell>
          <cell r="M26">
            <v>400</v>
          </cell>
        </row>
        <row r="27">
          <cell r="A27">
            <v>1839</v>
          </cell>
          <cell r="B27" t="str">
            <v>COLLDEJOU</v>
          </cell>
          <cell r="C27" t="str">
            <v>Colldejou</v>
          </cell>
          <cell r="D27" t="str">
            <v>ES0031408437249001HX0F</v>
          </cell>
          <cell r="E27" t="str">
            <v>CN DEL CEMENTERI 0, ANTENA, COLLDEJOU, 43310, COLLDEJOU, TARRAGONA-COLLDEJOU</v>
          </cell>
          <cell r="F27" t="str">
            <v>Q5856338H</v>
          </cell>
          <cell r="G27" t="str">
            <v>En Servei</v>
          </cell>
          <cell r="I27" t="str">
            <v>Companyia</v>
          </cell>
          <cell r="M27">
            <v>400</v>
          </cell>
        </row>
        <row r="28">
          <cell r="A28">
            <v>1750</v>
          </cell>
          <cell r="B28" t="str">
            <v>COMA I LA PEDRA II</v>
          </cell>
          <cell r="C28" t="str">
            <v>Coma i la Pedra, la</v>
          </cell>
          <cell r="D28" t="str">
            <v>ES0031408386758001SJ0F</v>
          </cell>
          <cell r="E28" t="str">
            <v>AFORES 0, ARGELAGUER, LA PEDRA, 25284, LA COMA I LA PEDRA, LLEIDA-LA PEDRA</v>
          </cell>
          <cell r="F28" t="str">
            <v>Q5856338H</v>
          </cell>
          <cell r="G28" t="str">
            <v>En Servei amb Comptador Digital</v>
          </cell>
          <cell r="I28" t="str">
            <v>Particular BT</v>
          </cell>
          <cell r="J28" t="str">
            <v>Soterrada</v>
          </cell>
          <cell r="K28" t="str">
            <v>&lt;=200m</v>
          </cell>
          <cell r="M28">
            <v>400</v>
          </cell>
        </row>
        <row r="29">
          <cell r="A29">
            <v>1781</v>
          </cell>
          <cell r="B29" t="str">
            <v>CONESA</v>
          </cell>
          <cell r="C29" t="str">
            <v>Conesa</v>
          </cell>
          <cell r="D29" t="str">
            <v>ES0031408425319001HH0F</v>
          </cell>
          <cell r="E29" t="str">
            <v>ZN * NOVES ACTUACIONS 0, POL 3 PCL 38, CONESA, 43427, CONESA, TARRAGONA-CONESA</v>
          </cell>
          <cell r="F29" t="str">
            <v>Q5856338H</v>
          </cell>
          <cell r="G29" t="str">
            <v>En Servei</v>
          </cell>
          <cell r="I29" t="str">
            <v>Particular BT</v>
          </cell>
          <cell r="J29" t="str">
            <v>Soterrada</v>
          </cell>
          <cell r="K29" t="str">
            <v>&gt;200m i &lt;=500m</v>
          </cell>
          <cell r="M29">
            <v>400</v>
          </cell>
        </row>
        <row r="30">
          <cell r="A30">
            <v>1729</v>
          </cell>
          <cell r="B30" t="str">
            <v>COPONS</v>
          </cell>
          <cell r="C30" t="str">
            <v>Copons</v>
          </cell>
          <cell r="D30" t="str">
            <v>ES0031408276017001DB0F</v>
          </cell>
          <cell r="E30" t="str">
            <v>AFORES 0, TELECO., MOT, COPONS, 8289, COPONS, BARCELONA-COPONS</v>
          </cell>
          <cell r="F30" t="str">
            <v>Q5856338H</v>
          </cell>
          <cell r="G30" t="str">
            <v>En Servei</v>
          </cell>
          <cell r="I30" t="str">
            <v>Particular BT</v>
          </cell>
          <cell r="J30" t="str">
            <v>Soterrada</v>
          </cell>
          <cell r="K30" t="str">
            <v>&lt;=200m</v>
          </cell>
          <cell r="M30">
            <v>400</v>
          </cell>
        </row>
        <row r="31">
          <cell r="A31">
            <v>1786</v>
          </cell>
          <cell r="B31" t="str">
            <v>CORNUDELLA DE MONTSANT</v>
          </cell>
          <cell r="C31" t="str">
            <v>Cornudella de Montsant</v>
          </cell>
          <cell r="D31" t="str">
            <v>ES0031408427324001EQ0F</v>
          </cell>
          <cell r="E31" t="str">
            <v>PD OBAGA 6, PCL.76, CORNUDELLA DE MONTSANT, 43360, CORNUDELLA, TARRAGONA-CORNUDELLA DE MONTSANT</v>
          </cell>
          <cell r="F31" t="str">
            <v>Q5856338H</v>
          </cell>
          <cell r="G31" t="str">
            <v>En Servei</v>
          </cell>
          <cell r="I31" t="str">
            <v>Particular BT</v>
          </cell>
          <cell r="J31" t="str">
            <v>Aèria</v>
          </cell>
          <cell r="K31" t="str">
            <v>&gt;200m i &lt;=500m</v>
          </cell>
          <cell r="M31">
            <v>400</v>
          </cell>
        </row>
        <row r="32">
          <cell r="A32">
            <v>1754</v>
          </cell>
          <cell r="B32" t="str">
            <v>CUNIT</v>
          </cell>
          <cell r="C32" t="str">
            <v>Cunit</v>
          </cell>
          <cell r="D32" t="str">
            <v>ES0031408421075001AR0F</v>
          </cell>
          <cell r="E32" t="str">
            <v>TULIPA 127, ANTENA, CUNIT, 43881, CUNIT, TARRAGONA-CUNIT</v>
          </cell>
          <cell r="F32" t="str">
            <v>Q5856338H</v>
          </cell>
          <cell r="G32" t="str">
            <v>En Servei</v>
          </cell>
          <cell r="H32" t="str">
            <v>13/01/21 en visita de manteniment s´indica que no hi ha contador elèctric</v>
          </cell>
          <cell r="I32" t="str">
            <v>Companyia</v>
          </cell>
          <cell r="M32">
            <v>400</v>
          </cell>
        </row>
        <row r="33">
          <cell r="A33">
            <v>1924</v>
          </cell>
          <cell r="B33" t="str">
            <v>ESPOT-Espot Esquí</v>
          </cell>
          <cell r="C33" t="str">
            <v>Espot</v>
          </cell>
          <cell r="D33" t="str">
            <v>FGC:Albert Nuñez 626415043</v>
          </cell>
          <cell r="E33" t="str">
            <v>Estacio Esqui: Dàmaso 618164104</v>
          </cell>
          <cell r="F33" t="str">
            <v>Q5856338H</v>
          </cell>
          <cell r="G33" t="str">
            <v>En servei</v>
          </cell>
          <cell r="H33" t="str">
            <v>Titular LE FGC - Estació esqui</v>
          </cell>
          <cell r="I33" t="str">
            <v>Companyia</v>
          </cell>
        </row>
        <row r="34">
          <cell r="A34">
            <v>1889</v>
          </cell>
          <cell r="B34" t="str">
            <v>FÍGOLS</v>
          </cell>
          <cell r="C34" t="str">
            <v>Fígols</v>
          </cell>
          <cell r="F34" t="str">
            <v>Q5856338H</v>
          </cell>
          <cell r="G34" t="str">
            <v>Pendent llicència</v>
          </cell>
          <cell r="H34" t="str">
            <v>Obres L.E.</v>
          </cell>
          <cell r="I34" t="str">
            <v>Particular BT</v>
          </cell>
          <cell r="J34" t="str">
            <v>Aèria</v>
          </cell>
          <cell r="K34" t="str">
            <v>&gt;1000m</v>
          </cell>
          <cell r="M34">
            <v>400</v>
          </cell>
        </row>
        <row r="35">
          <cell r="A35">
            <v>1756</v>
          </cell>
          <cell r="B35" t="str">
            <v>FONOLLOSA I-Canet de Fals</v>
          </cell>
          <cell r="C35" t="str">
            <v>Fonollosa</v>
          </cell>
          <cell r="D35" t="str">
            <v>ES0259000000002054NQ0F</v>
          </cell>
          <cell r="E35" t="str">
            <v>AFORES 0, ANTENA, FONOLLOSA, 8259, FONOLLOSA, BARCELONA-FONOLLOSA</v>
          </cell>
          <cell r="F35" t="str">
            <v>Q5856338H</v>
          </cell>
          <cell r="G35" t="str">
            <v>En Servei</v>
          </cell>
          <cell r="I35" t="str">
            <v>Particular BT</v>
          </cell>
          <cell r="J35" t="str">
            <v>Soterrada</v>
          </cell>
          <cell r="K35" t="str">
            <v>&lt;=200m</v>
          </cell>
          <cell r="M35">
            <v>400</v>
          </cell>
        </row>
        <row r="36">
          <cell r="A36">
            <v>1877</v>
          </cell>
          <cell r="B36" t="str">
            <v>FONOLLOSA II</v>
          </cell>
          <cell r="C36" t="str">
            <v>Fonollosa</v>
          </cell>
          <cell r="D36" t="str">
            <v>ES0259000000032282SE0F</v>
          </cell>
          <cell r="E36" t="str">
            <v xml:space="preserve">LG CASA TORRE EL PINYE 0, 393660, FONOLLOSA, 8259, FONOLLOSA, BARCELONA-FONOLLOSA </v>
          </cell>
          <cell r="F36" t="str">
            <v>Q5856338H</v>
          </cell>
          <cell r="G36" t="str">
            <v>En Servei</v>
          </cell>
          <cell r="I36" t="str">
            <v>Companyia</v>
          </cell>
          <cell r="M36">
            <v>400</v>
          </cell>
        </row>
        <row r="37">
          <cell r="A37">
            <v>1851</v>
          </cell>
          <cell r="B37" t="str">
            <v>FULLEDA</v>
          </cell>
          <cell r="C37" t="str">
            <v>Fulleda</v>
          </cell>
          <cell r="D37" t="str">
            <v>ES0031408440596001LG0F</v>
          </cell>
          <cell r="E37" t="str">
            <v>AFORES 0, POL 1, PCL 157, FULLEDA, 25411, FULLEDA, LLEIDA-FULLEDA</v>
          </cell>
          <cell r="F37" t="str">
            <v>Q5856338H</v>
          </cell>
          <cell r="G37" t="str">
            <v>En Servei</v>
          </cell>
          <cell r="I37" t="str">
            <v>Particular BT</v>
          </cell>
          <cell r="J37" t="str">
            <v>Soterrada i Aèria</v>
          </cell>
          <cell r="K37" t="str">
            <v>&lt;=200m</v>
          </cell>
          <cell r="M37">
            <v>400</v>
          </cell>
        </row>
        <row r="38">
          <cell r="A38">
            <v>1912</v>
          </cell>
          <cell r="B38" t="str">
            <v>GIRONA-Sant Daniel</v>
          </cell>
          <cell r="C38" t="str">
            <v>Girona</v>
          </cell>
          <cell r="F38" t="str">
            <v>Q5856338H</v>
          </cell>
          <cell r="G38" t="str">
            <v>En Servei  (sense cups)</v>
          </cell>
          <cell r="H38" t="str">
            <v>Pendent subministre. Pendent conveni cessió</v>
          </cell>
          <cell r="I38" t="str">
            <v>Companyia</v>
          </cell>
          <cell r="M38">
            <v>400</v>
          </cell>
        </row>
        <row r="39">
          <cell r="A39">
            <v>1735</v>
          </cell>
          <cell r="B39" t="str">
            <v>GUINGUETA D'ÀNEU-Escart</v>
          </cell>
          <cell r="C39" t="str">
            <v>Guingueta d'Àneu, la</v>
          </cell>
          <cell r="D39" t="str">
            <v>ES0031408387953001SW0F</v>
          </cell>
          <cell r="E39" t="str">
            <v>UNIC (ESCART) 0, CULTIA PLAUS, ESCART, 25596, LA GUINGUETA D'ANEU, LLEIDA-ESCART</v>
          </cell>
          <cell r="F39" t="str">
            <v>Q5856338H</v>
          </cell>
          <cell r="G39" t="str">
            <v>En Servei</v>
          </cell>
          <cell r="I39" t="str">
            <v>Particular BT</v>
          </cell>
          <cell r="J39" t="str">
            <v>Aèria</v>
          </cell>
          <cell r="K39" t="str">
            <v>&gt;200m i &lt;=500m</v>
          </cell>
          <cell r="M39" t="str">
            <v>230</v>
          </cell>
        </row>
        <row r="40">
          <cell r="A40">
            <v>1905</v>
          </cell>
          <cell r="B40" t="str">
            <v>GUISSONA</v>
          </cell>
          <cell r="C40" t="str">
            <v>Guissona</v>
          </cell>
          <cell r="D40" t="str">
            <v>ES0031408467782001AG0F</v>
          </cell>
          <cell r="E40" t="str">
            <v>CASES AFORES 0, POL 3, PCL. 77, GUISSONA, 25210, GUISSONA, LLEIDA-GUISSONA</v>
          </cell>
          <cell r="F40" t="str">
            <v>Q5856338H</v>
          </cell>
          <cell r="G40" t="str">
            <v>En Servei</v>
          </cell>
          <cell r="I40" t="str">
            <v>Particular BT</v>
          </cell>
          <cell r="J40" t="str">
            <v>Soterrada</v>
          </cell>
          <cell r="K40" t="str">
            <v>&gt;200m i &lt;=500m</v>
          </cell>
          <cell r="M40">
            <v>400</v>
          </cell>
        </row>
        <row r="41">
          <cell r="A41">
            <v>1806</v>
          </cell>
          <cell r="B41" t="str">
            <v>JUNCOSA</v>
          </cell>
          <cell r="C41" t="str">
            <v>Juncosa</v>
          </cell>
          <cell r="D41" t="str">
            <v>ES0031408427174001DE0F</v>
          </cell>
          <cell r="E41" t="str">
            <v>AFORES 0, POL PCL-174, JUNCOSA, 25165, JUNCOSA, LLEIDA-JUNCOSA</v>
          </cell>
          <cell r="F41" t="str">
            <v>Q5856338H</v>
          </cell>
          <cell r="G41" t="str">
            <v>En Servei</v>
          </cell>
          <cell r="I41" t="str">
            <v>Particular MT</v>
          </cell>
          <cell r="J41" t="str">
            <v>Aèria</v>
          </cell>
          <cell r="K41" t="str">
            <v>&gt;500m i &lt;=1000m</v>
          </cell>
          <cell r="L41" t="str">
            <v>Caldria fer una inspecció anual per una empresa de manteniment i cada 3 anys per una OCA.</v>
          </cell>
          <cell r="M41">
            <v>400</v>
          </cell>
        </row>
        <row r="42">
          <cell r="A42">
            <v>1849</v>
          </cell>
          <cell r="B42" t="str">
            <v>LLANÇÀ</v>
          </cell>
          <cell r="C42" t="str">
            <v>Llançà</v>
          </cell>
          <cell r="F42" t="str">
            <v>Q5856338H</v>
          </cell>
          <cell r="G42" t="str">
            <v>En Servei  (sense cups)</v>
          </cell>
          <cell r="H42" t="str">
            <v>Pendent comptador LE</v>
          </cell>
          <cell r="I42" t="str">
            <v>Companyia</v>
          </cell>
          <cell r="M42">
            <v>400</v>
          </cell>
        </row>
        <row r="43">
          <cell r="A43">
            <v>1859</v>
          </cell>
          <cell r="B43" t="str">
            <v>LLAVORSÍ-Baiasca</v>
          </cell>
          <cell r="C43" t="str">
            <v>Llavorsí</v>
          </cell>
          <cell r="D43" t="str">
            <v>ES0031408444032001WB0F</v>
          </cell>
          <cell r="E43" t="str">
            <v>UNIC 0, POL 3, PCL 824, ARESTUI, 25595, LLAVORSI, LLEIDA-ARESTUI</v>
          </cell>
          <cell r="F43" t="str">
            <v>Q5856338H</v>
          </cell>
          <cell r="G43" t="str">
            <v>En Servei</v>
          </cell>
          <cell r="I43" t="str">
            <v>Particular BT</v>
          </cell>
          <cell r="J43" t="str">
            <v>Aèria</v>
          </cell>
          <cell r="K43" t="str">
            <v>&gt;500m i &lt;=1000m</v>
          </cell>
          <cell r="M43">
            <v>400</v>
          </cell>
        </row>
        <row r="44">
          <cell r="A44">
            <v>1764</v>
          </cell>
          <cell r="B44" t="str">
            <v>LLAVORSÍ-Montenartró</v>
          </cell>
          <cell r="C44" t="str">
            <v>Llavorsí</v>
          </cell>
          <cell r="D44" t="str">
            <v>ES0031408459993001AT0F</v>
          </cell>
          <cell r="E44" t="str">
            <v>UNICA 0, TELECOS, MONTENARTRO, 25594, LLAVORSI, LLEIDA-MONTENARTRO</v>
          </cell>
          <cell r="F44" t="str">
            <v>Q5856338H</v>
          </cell>
          <cell r="G44" t="str">
            <v>En Servei</v>
          </cell>
          <cell r="I44" t="str">
            <v>Particular BT</v>
          </cell>
          <cell r="J44" t="str">
            <v>Soterrada</v>
          </cell>
          <cell r="K44" t="str">
            <v>&gt;500m i &lt;=1000m</v>
          </cell>
          <cell r="M44">
            <v>400</v>
          </cell>
        </row>
        <row r="45">
          <cell r="A45">
            <v>1736</v>
          </cell>
          <cell r="B45" t="str">
            <v>LLIÇÀ D´AMUNT</v>
          </cell>
          <cell r="C45" t="str">
            <v>Lliçà d'Amunt</v>
          </cell>
          <cell r="D45" t="str">
            <v>ES0031408347109001LT0F</v>
          </cell>
          <cell r="E45" t="str">
            <v>FRANCESC MACIA 0, D.AGUA ATLL., LLIÇA D'AMUNT, 8186, LLIÇA D´AMUNT, BARCELONA-LLIÇA D'AMUNT</v>
          </cell>
          <cell r="F45" t="str">
            <v>Q5856338H</v>
          </cell>
          <cell r="G45" t="str">
            <v>En Servei</v>
          </cell>
          <cell r="I45" t="str">
            <v>Companyia</v>
          </cell>
          <cell r="M45">
            <v>400</v>
          </cell>
        </row>
        <row r="46">
          <cell r="A46">
            <v>1817</v>
          </cell>
          <cell r="B46" t="str">
            <v>LLIMIANA</v>
          </cell>
          <cell r="C46" t="str">
            <v>Llimiana</v>
          </cell>
          <cell r="D46" t="str">
            <v>41TC 1347725</v>
          </cell>
          <cell r="E46" t="str">
            <v>CARRETERA LV, 9121,7 codi postal 25639</v>
          </cell>
          <cell r="F46" t="str">
            <v>Q5856338H</v>
          </cell>
          <cell r="G46" t="str">
            <v>En Servei</v>
          </cell>
          <cell r="I46" t="str">
            <v>Companyia</v>
          </cell>
          <cell r="M46">
            <v>230</v>
          </cell>
        </row>
        <row r="47">
          <cell r="A47">
            <v>1836</v>
          </cell>
          <cell r="B47" t="str">
            <v>LLINARS DEL VALLÈS</v>
          </cell>
          <cell r="C47" t="str">
            <v>Llinars del Vallès</v>
          </cell>
          <cell r="D47" t="str">
            <v>ES0031408436331001XD0F</v>
          </cell>
          <cell r="E47" t="str">
            <v>AFUERAS AFORES 0, TORRE MORO, LLINARS DEL VALLES, 8450, LLINARS, BARCELONA-LLINARS DEL VALLES</v>
          </cell>
          <cell r="F47" t="str">
            <v>Q5856338H</v>
          </cell>
          <cell r="G47" t="str">
            <v>En Servei</v>
          </cell>
          <cell r="I47" t="str">
            <v>Particular BT</v>
          </cell>
          <cell r="J47" t="str">
            <v>Soterrada</v>
          </cell>
          <cell r="K47" t="str">
            <v>&gt;500m i &lt;=1000m</v>
          </cell>
          <cell r="M47">
            <v>400</v>
          </cell>
        </row>
        <row r="48">
          <cell r="A48">
            <v>1874</v>
          </cell>
          <cell r="B48" t="str">
            <v>LLORAC</v>
          </cell>
          <cell r="C48" t="str">
            <v>Llorac</v>
          </cell>
          <cell r="D48" t="str">
            <v>ES0031408449533001ED0F</v>
          </cell>
          <cell r="E48" t="str">
            <v>PD SOLANS DE LLORAC 14, PCL 11, LLORAC, 43427, LLORAC, TARRAGONA-LLORAC</v>
          </cell>
          <cell r="F48" t="str">
            <v>Q5856338H</v>
          </cell>
          <cell r="G48" t="str">
            <v>En Servei amb Comptador Digital</v>
          </cell>
          <cell r="I48" t="str">
            <v>Companyia</v>
          </cell>
          <cell r="M48">
            <v>400</v>
          </cell>
        </row>
        <row r="49">
          <cell r="A49">
            <v>1840</v>
          </cell>
          <cell r="B49" t="str">
            <v>LLORET DE MAR-Serrabrava</v>
          </cell>
          <cell r="C49" t="str">
            <v>Lloret de Mar</v>
          </cell>
          <cell r="D49" t="str">
            <v>ES0031408437391001MP0F</v>
          </cell>
          <cell r="E49" t="str">
            <v>UR SERRA BRAVA 12, POL 20 SEC.J-II, SERRA BRAVA, 17310, LLORET DE MAR, GIRONA</v>
          </cell>
          <cell r="F49" t="str">
            <v>Q5856338H</v>
          </cell>
          <cell r="G49" t="str">
            <v>En Servei</v>
          </cell>
          <cell r="I49" t="str">
            <v>Particular BT</v>
          </cell>
          <cell r="J49" t="str">
            <v>Soterrada</v>
          </cell>
          <cell r="K49" t="str">
            <v>&lt;=200m</v>
          </cell>
          <cell r="M49">
            <v>400</v>
          </cell>
        </row>
        <row r="50">
          <cell r="A50">
            <v>1826</v>
          </cell>
          <cell r="B50" t="str">
            <v>MAÇANET DE LA SELVA</v>
          </cell>
          <cell r="C50" t="str">
            <v>Maçanet de la Selva</v>
          </cell>
          <cell r="D50" t="str">
            <v>ES0031408433402001JJ0F</v>
          </cell>
          <cell r="E50" t="str">
            <v>ESQUIROL 0, S/N, URB MAÇANET RESIDENCIAL PARK, 17412, MAÇANET, GIRONA</v>
          </cell>
          <cell r="F50" t="str">
            <v>Q5856338H</v>
          </cell>
          <cell r="G50" t="str">
            <v>En Servei</v>
          </cell>
          <cell r="I50" t="str">
            <v>Particular BT</v>
          </cell>
          <cell r="J50" t="str">
            <v>Soterrada</v>
          </cell>
          <cell r="K50" t="str">
            <v>&lt;=200m</v>
          </cell>
          <cell r="M50">
            <v>400</v>
          </cell>
        </row>
        <row r="51">
          <cell r="A51">
            <v>1871</v>
          </cell>
          <cell r="B51" t="str">
            <v>MALDÀ-Llorenç de Rocafort</v>
          </cell>
          <cell r="C51" t="str">
            <v>Maldà</v>
          </cell>
          <cell r="D51" t="str">
            <v>ES0031408448375001KJ0F</v>
          </cell>
          <cell r="E51" t="str">
            <v>DS AFORES 0, POL 3, PCL 86, MALDA, 25266, MALDA, LLEIDA-MALDA</v>
          </cell>
          <cell r="F51" t="str">
            <v>Q5856338H</v>
          </cell>
          <cell r="G51" t="str">
            <v>En Servei amb Comptador Digital</v>
          </cell>
          <cell r="I51" t="str">
            <v>Companyia</v>
          </cell>
          <cell r="M51">
            <v>400</v>
          </cell>
        </row>
        <row r="52">
          <cell r="A52">
            <v>1919</v>
          </cell>
          <cell r="B52" t="str">
            <v>MASQUEFA-Can Parellada</v>
          </cell>
          <cell r="C52" t="str">
            <v>Masquefa</v>
          </cell>
          <cell r="F52" t="str">
            <v>Q5856338H</v>
          </cell>
          <cell r="G52" t="str">
            <v>Sol·licitud de comptador</v>
          </cell>
          <cell r="H52" t="str">
            <v>És l'Ajuntament qui dona electricitat al CE (Gener 2020). Pendent conveni cessió.</v>
          </cell>
          <cell r="I52" t="str">
            <v>-</v>
          </cell>
        </row>
        <row r="53">
          <cell r="A53">
            <v>1853</v>
          </cell>
          <cell r="B53" t="str">
            <v>MASSANES-Sant Roc III</v>
          </cell>
          <cell r="C53" t="str">
            <v>Massanes</v>
          </cell>
          <cell r="D53" t="str">
            <v>ES0031408440874001PA0F</v>
          </cell>
          <cell r="E53" t="str">
            <v>UR SANT ROC 0, TELECOMUNICA, SANT ROC, 17452, MASSANES, GIRONA</v>
          </cell>
          <cell r="F53" t="str">
            <v>Q5856338H</v>
          </cell>
          <cell r="G53" t="str">
            <v>En Servei</v>
          </cell>
          <cell r="I53" t="str">
            <v>Companyia</v>
          </cell>
          <cell r="M53">
            <v>400</v>
          </cell>
        </row>
        <row r="54">
          <cell r="A54">
            <v>1908</v>
          </cell>
          <cell r="B54" t="str">
            <v>MATARÓ-Vallveric-Vistalegre</v>
          </cell>
          <cell r="C54" t="str">
            <v>Mataró</v>
          </cell>
          <cell r="D54" t="str">
            <v>ES0031408470637001WZ0F</v>
          </cell>
          <cell r="E54" t="str">
            <v>CR VALLDEIX 0, PCL 13.POL3. TEL, MATARO, 8304, MATARO, BARCELONA-MATARO</v>
          </cell>
          <cell r="F54" t="str">
            <v>Q5856338H</v>
          </cell>
          <cell r="G54" t="str">
            <v>En Servei</v>
          </cell>
          <cell r="I54" t="str">
            <v>Particular BT</v>
          </cell>
          <cell r="J54" t="str">
            <v>Soterrada</v>
          </cell>
          <cell r="K54" t="str">
            <v>&lt;=200m</v>
          </cell>
          <cell r="M54">
            <v>400</v>
          </cell>
        </row>
        <row r="55">
          <cell r="A55">
            <v>1730</v>
          </cell>
          <cell r="B55" t="str">
            <v>MIERES</v>
          </cell>
          <cell r="C55" t="str">
            <v>Mieres</v>
          </cell>
          <cell r="D55" t="str">
            <v>ES0211000011000273NT0F</v>
          </cell>
          <cell r="E55" t="str">
            <v>CL MAS CODINACH S/N; 17830 MIERES</v>
          </cell>
          <cell r="F55" t="str">
            <v>Q5856338H</v>
          </cell>
          <cell r="G55" t="str">
            <v>En Servei</v>
          </cell>
          <cell r="I55" t="str">
            <v>Particular BT</v>
          </cell>
          <cell r="J55" t="str">
            <v>Soterrada</v>
          </cell>
          <cell r="K55" t="str">
            <v>&lt;=200m</v>
          </cell>
          <cell r="M55">
            <v>400</v>
          </cell>
        </row>
        <row r="56">
          <cell r="A56">
            <v>1798</v>
          </cell>
          <cell r="B56" t="str">
            <v>MOLINA-Alabaus-Roc Blanc</v>
          </cell>
          <cell r="C56" t="str">
            <v>Alp</v>
          </cell>
          <cell r="D56" t="str">
            <v>Daniel 667 07 58 25 / Pere Blanch 647333671 / CONTROL: 972145087  horari de 7h a 14h i de 9 a 17h a l'estiu. DIRECCIÓ: 972892191 ALTRE: 972892176</v>
          </cell>
          <cell r="E56" t="str">
            <v>Estacio esqui LA MOLINA</v>
          </cell>
          <cell r="F56" t="str">
            <v>Q5856338H</v>
          </cell>
          <cell r="G56" t="str">
            <v>En Servei</v>
          </cell>
          <cell r="I56" t="str">
            <v>Particular BT</v>
          </cell>
          <cell r="J56" t="str">
            <v>Soterrada</v>
          </cell>
          <cell r="K56" t="str">
            <v>&gt;500m i &lt;=1000m</v>
          </cell>
          <cell r="M56">
            <v>400</v>
          </cell>
        </row>
        <row r="57">
          <cell r="A57">
            <v>1799</v>
          </cell>
          <cell r="B57" t="str">
            <v>MOLINA-Serrat Comella</v>
          </cell>
          <cell r="C57" t="str">
            <v>Alp</v>
          </cell>
          <cell r="D57" t="str">
            <v>Daniel 667 07 58 25 / Pere Blanch 647333671 / CONTROL: 972145087  horari de 7h a 14h i de 9 a 17h a l'estiu. DIRECCIÓ: 972892191 ADMINISTRACIÓ: 972892176 (poden localitzar personal)</v>
          </cell>
          <cell r="E57" t="str">
            <v>Estacio esqui LA MOLINA</v>
          </cell>
          <cell r="F57" t="str">
            <v>Q5856338H</v>
          </cell>
          <cell r="G57" t="str">
            <v>En Servei</v>
          </cell>
          <cell r="I57" t="str">
            <v>Particular BT</v>
          </cell>
          <cell r="J57" t="str">
            <v>Soterrada</v>
          </cell>
          <cell r="K57" t="str">
            <v>&gt;500m i &lt;=1000m</v>
          </cell>
          <cell r="M57">
            <v>400</v>
          </cell>
        </row>
        <row r="58">
          <cell r="A58">
            <v>1795</v>
          </cell>
          <cell r="B58" t="str">
            <v>MONTAGUT I OIX</v>
          </cell>
          <cell r="C58" t="str">
            <v>Montagut i Oix</v>
          </cell>
          <cell r="D58" t="str">
            <v>ES0122000008011169BS0F</v>
          </cell>
          <cell r="E58" t="str">
            <v>PLA DE CAN VAQUER POL.5-PAR.10 - MONTAGUT - GIRONA</v>
          </cell>
          <cell r="F58" t="str">
            <v>Q5856338H</v>
          </cell>
          <cell r="G58" t="str">
            <v>En Servei</v>
          </cell>
          <cell r="I58" t="str">
            <v>Particular BT</v>
          </cell>
          <cell r="J58" t="str">
            <v>Soterrada i Aèria</v>
          </cell>
          <cell r="K58" t="str">
            <v>&gt;200m i &lt;=500m</v>
          </cell>
          <cell r="M58">
            <v>400</v>
          </cell>
        </row>
        <row r="59">
          <cell r="A59">
            <v>1769</v>
          </cell>
          <cell r="B59" t="str">
            <v>MONTGAI-Butsènit</v>
          </cell>
          <cell r="C59" t="str">
            <v>Montgai</v>
          </cell>
          <cell r="D59" t="str">
            <v>ES0031408425181001KH0F</v>
          </cell>
          <cell r="E59" t="str">
            <v>AFORES 0, POL 2, PCL. 100, MOT, MONTGAI, 25616, MONTGAI, LLEIDA-MONTGAI</v>
          </cell>
          <cell r="F59" t="str">
            <v>Q5856338H</v>
          </cell>
          <cell r="G59" t="str">
            <v>En Servei</v>
          </cell>
          <cell r="I59" t="str">
            <v>Companyia</v>
          </cell>
          <cell r="M59">
            <v>400</v>
          </cell>
        </row>
        <row r="60">
          <cell r="A60">
            <v>1830</v>
          </cell>
          <cell r="B60" t="str">
            <v>MONTORNÈS DE SEGARRA</v>
          </cell>
          <cell r="C60" t="str">
            <v>Montornès de Segarra</v>
          </cell>
          <cell r="D60" t="str">
            <v>ES0031408435468001RS0F</v>
          </cell>
          <cell r="E60" t="str">
            <v>ZN AFORES 0, 1 PCL 197, MONTORNES DE SEGARRA, 25340, MONTORNES, LLEIDA-MONTORNES DE SEGARRA</v>
          </cell>
          <cell r="F60" t="str">
            <v>Q5856338H</v>
          </cell>
          <cell r="G60" t="str">
            <v>En Servei</v>
          </cell>
          <cell r="I60" t="str">
            <v>Particular BT</v>
          </cell>
          <cell r="J60" t="str">
            <v>Soterrada</v>
          </cell>
          <cell r="K60" t="str">
            <v>&gt;500m i &lt;=1000m</v>
          </cell>
          <cell r="M60">
            <v>220</v>
          </cell>
        </row>
        <row r="61">
          <cell r="A61">
            <v>1740</v>
          </cell>
          <cell r="B61" t="str">
            <v>MONT-RAL II</v>
          </cell>
          <cell r="C61" t="str">
            <v>Mont-ral</v>
          </cell>
          <cell r="D61" t="str">
            <v>ES0031408210335001LP0F</v>
          </cell>
          <cell r="E61" t="str">
            <v>CALLE Z 0, JTO IGLESIA, MONT-RAL, 43364, MONT-RAL, TARRAGONA-MONT-RAL</v>
          </cell>
          <cell r="F61" t="str">
            <v>Q5856338H</v>
          </cell>
          <cell r="G61" t="str">
            <v>En Servei</v>
          </cell>
          <cell r="I61" t="str">
            <v>Particular BT</v>
          </cell>
          <cell r="J61" t="str">
            <v>Soterrada</v>
          </cell>
          <cell r="K61" t="str">
            <v>&lt;=200m</v>
          </cell>
          <cell r="M61">
            <v>400</v>
          </cell>
        </row>
        <row r="62">
          <cell r="A62">
            <v>1779</v>
          </cell>
          <cell r="B62" t="str">
            <v>MORERA DE MONTSANT</v>
          </cell>
          <cell r="C62" t="str">
            <v>Morera de Montsant, la</v>
          </cell>
          <cell r="D62" t="str">
            <v>ES0031408426377001HH0F</v>
          </cell>
          <cell r="E62" t="str">
            <v>SANT JOAN 23, PARCELA 17, LA MORERA DE MONTSANT, 43361, LA MORERA, TARRAGONA-LA MORERA DE MONTSANT</v>
          </cell>
          <cell r="F62" t="str">
            <v>Q5856338H</v>
          </cell>
          <cell r="G62" t="str">
            <v>En Servei</v>
          </cell>
          <cell r="I62" t="str">
            <v>Particular BT</v>
          </cell>
          <cell r="J62" t="str">
            <v>Aèria</v>
          </cell>
          <cell r="K62" t="str">
            <v>&gt;200m i &lt;=500m</v>
          </cell>
          <cell r="M62">
            <v>400</v>
          </cell>
        </row>
        <row r="63">
          <cell r="A63">
            <v>1895</v>
          </cell>
          <cell r="B63" t="str">
            <v>MURA II</v>
          </cell>
          <cell r="C63" t="str">
            <v>Mura</v>
          </cell>
          <cell r="D63" t="str">
            <v>ES0031408459416001DR0F</v>
          </cell>
          <cell r="E63" t="str">
            <v>EL RAVAL 0, ARENGADA, EL RAVAL, 8279, MURA, BARCELONA-EL RAVAL</v>
          </cell>
          <cell r="F63" t="str">
            <v>Q5856338H</v>
          </cell>
          <cell r="G63" t="str">
            <v>En Servei</v>
          </cell>
          <cell r="I63" t="str">
            <v>Companyia</v>
          </cell>
          <cell r="M63">
            <v>400</v>
          </cell>
        </row>
        <row r="64">
          <cell r="A64">
            <v>1880</v>
          </cell>
          <cell r="B64" t="str">
            <v>OLÉRDOLA-Daltmar</v>
          </cell>
          <cell r="C64" t="str">
            <v>Olèrdola</v>
          </cell>
          <cell r="D64" t="str">
            <v>ES0031408471227001DH0F</v>
          </cell>
          <cell r="E64" t="str">
            <v>POMER 60, TELECOS, OLERDOLA, 8734, OLERDOLA, BARCELONA-OLERDOLA</v>
          </cell>
          <cell r="F64" t="str">
            <v>Q5856338H</v>
          </cell>
          <cell r="G64" t="str">
            <v>En Servei</v>
          </cell>
          <cell r="I64" t="str">
            <v>Companyia</v>
          </cell>
          <cell r="M64">
            <v>400</v>
          </cell>
        </row>
        <row r="65">
          <cell r="A65">
            <v>1869</v>
          </cell>
          <cell r="B65" t="str">
            <v>OLIOLA</v>
          </cell>
          <cell r="C65" t="str">
            <v>Oliola</v>
          </cell>
          <cell r="D65" t="str">
            <v>ES0031408448208001MQ0F</v>
          </cell>
          <cell r="E65" t="str">
            <v>AFORES 0, POL 3, PCL 289, OLIOLA, 25749, OLIOLA, LLEIDA-OLIOLA</v>
          </cell>
          <cell r="F65" t="str">
            <v>Q5856338H</v>
          </cell>
          <cell r="G65" t="str">
            <v>En Servei</v>
          </cell>
          <cell r="I65" t="str">
            <v>Companyia</v>
          </cell>
          <cell r="M65">
            <v>400</v>
          </cell>
        </row>
        <row r="66">
          <cell r="A66">
            <v>1737</v>
          </cell>
          <cell r="B66" t="str">
            <v>OMELLS NA GAIA II</v>
          </cell>
          <cell r="C66" t="str">
            <v>Omells de na Gaia, els</v>
          </cell>
          <cell r="D66" t="str">
            <v>ES0031408426114001ST0F</v>
          </cell>
          <cell r="E66" t="str">
            <v>AFORES 0, 3, PCL. 2, ELS OMELLS DE NA GAIA, 25268, ELS OMELLS, LLEIDA-ELS OMELLS DE NA GAIA</v>
          </cell>
          <cell r="F66" t="str">
            <v>Q5856338H</v>
          </cell>
          <cell r="G66" t="str">
            <v>En Servei</v>
          </cell>
          <cell r="I66" t="str">
            <v>Companyia</v>
          </cell>
          <cell r="M66">
            <v>400</v>
          </cell>
        </row>
        <row r="67">
          <cell r="A67">
            <v>1792</v>
          </cell>
          <cell r="B67" t="str">
            <v>OS DE BALAGUER-Gerb-Camarasa</v>
          </cell>
          <cell r="C67" t="str">
            <v>Os de Balaguer</v>
          </cell>
          <cell r="D67" t="str">
            <v>ES0031408437349001LY0F</v>
          </cell>
          <cell r="E67" t="str">
            <v>AFORES 0, PG LA BOBILA, OS DE BALAGUER, 25610, OS DE BALAGUER, LLEIDA-OS DE BALAGUER</v>
          </cell>
          <cell r="F67" t="str">
            <v>Q5856338H</v>
          </cell>
          <cell r="G67" t="str">
            <v>En Servei</v>
          </cell>
          <cell r="I67" t="str">
            <v>Particular BT</v>
          </cell>
          <cell r="J67" t="str">
            <v>Soterrada i Aèria</v>
          </cell>
          <cell r="K67" t="str">
            <v>&lt;=200m</v>
          </cell>
          <cell r="M67">
            <v>400</v>
          </cell>
        </row>
        <row r="68">
          <cell r="A68">
            <v>1838</v>
          </cell>
          <cell r="B68" t="str">
            <v>OSSÓ DE SIO II</v>
          </cell>
          <cell r="C68" t="str">
            <v>Ossó de Sió</v>
          </cell>
          <cell r="D68" t="str">
            <v>ES0031408437755001FX0F</v>
          </cell>
          <cell r="E68" t="str">
            <v>CEMENTIRI 0, MONTD´OSSÒ, OSSO DE SIO, 25318, OSSO DE SIO, LLEIDA-OSSO DE SIO</v>
          </cell>
          <cell r="F68" t="str">
            <v>Q5856338H</v>
          </cell>
          <cell r="G68" t="str">
            <v>En Servei</v>
          </cell>
          <cell r="I68" t="str">
            <v>Particular MT</v>
          </cell>
          <cell r="J68" t="str">
            <v>Aèria</v>
          </cell>
          <cell r="K68" t="str">
            <v>&lt;=200m</v>
          </cell>
          <cell r="L68" t="str">
            <v>Caldria fer una inspecció anual per una empresa de manteniment i cada 3 anys per una OCA.</v>
          </cell>
          <cell r="M68">
            <v>400</v>
          </cell>
        </row>
        <row r="69">
          <cell r="A69">
            <v>1758</v>
          </cell>
          <cell r="B69" t="str">
            <v>PALMA D'EBRE</v>
          </cell>
          <cell r="C69" t="str">
            <v>Palma d'Ebre, la</v>
          </cell>
          <cell r="D69" t="str">
            <v>ES0031408428212001ZD0F</v>
          </cell>
          <cell r="E69" t="str">
            <v>ZN * NOVES ACTUACIONS 0, 27 PCL 44, LA PALMA D'EBRE, 43370, TARRAGONA-LA PALMA D'EBRE</v>
          </cell>
          <cell r="F69" t="str">
            <v>Q5856338H</v>
          </cell>
          <cell r="G69" t="str">
            <v>En Servei</v>
          </cell>
          <cell r="I69" t="str">
            <v>Particular BT</v>
          </cell>
          <cell r="J69" t="str">
            <v>Soterrada</v>
          </cell>
          <cell r="K69" t="str">
            <v>&lt;=200m</v>
          </cell>
          <cell r="M69">
            <v>400</v>
          </cell>
        </row>
        <row r="70">
          <cell r="A70">
            <v>1777</v>
          </cell>
          <cell r="B70" t="str">
            <v>PASSANANT</v>
          </cell>
          <cell r="C70" t="str">
            <v>Passanant i Belltall</v>
          </cell>
          <cell r="D70" t="str">
            <v>ES0031408387558001EG0F</v>
          </cell>
          <cell r="E70" t="str">
            <v>PD TOSSALS 5, POL PCL.69, PASSANANT, 43425, PASSANANT I BELLTALL, TARRAGONA-PASSANANT</v>
          </cell>
          <cell r="F70" t="str">
            <v>Q5856338H</v>
          </cell>
          <cell r="G70" t="str">
            <v>En Servei</v>
          </cell>
          <cell r="I70" t="str">
            <v>Companyia</v>
          </cell>
          <cell r="M70">
            <v>400</v>
          </cell>
        </row>
        <row r="71">
          <cell r="A71">
            <v>1858</v>
          </cell>
          <cell r="B71" t="str">
            <v>PINÓS-Vallmanya</v>
          </cell>
          <cell r="C71" t="str">
            <v>Pinós</v>
          </cell>
          <cell r="D71" t="str">
            <v>ES0031408444033001EE0F</v>
          </cell>
          <cell r="E71" t="str">
            <v>ZONA AFORES 0, POL 10, PCL 7, PINOS, 25287, PINOS, LLEIDA-PINOS</v>
          </cell>
          <cell r="F71" t="str">
            <v>Q5856338H</v>
          </cell>
          <cell r="G71" t="str">
            <v>En Servei</v>
          </cell>
          <cell r="I71" t="str">
            <v>Particular MT</v>
          </cell>
          <cell r="J71" t="str">
            <v>Aèria</v>
          </cell>
          <cell r="K71" t="str">
            <v>&lt;=200m</v>
          </cell>
          <cell r="L71" t="str">
            <v>Caldria fer una inspecció anual per una empresa de manteniment i cada 3 anys per una OCA.</v>
          </cell>
          <cell r="M71">
            <v>400</v>
          </cell>
        </row>
        <row r="72">
          <cell r="A72">
            <v>1738</v>
          </cell>
          <cell r="B72" t="str">
            <v>PONT ARMENTERA II</v>
          </cell>
          <cell r="C72" t="str">
            <v>Pont d'Armentera, el</v>
          </cell>
          <cell r="D72" t="str">
            <v>ES0031408412766001AG0F</v>
          </cell>
          <cell r="E72" t="str">
            <v>CR C-37 0, ANTENA, EL PONT D'ARMENTERA, 43817, EL PONT D'ARMENTERA, TARRAGONA-EL PONT D'ARMENTERA</v>
          </cell>
          <cell r="F72" t="str">
            <v>Q5856338H</v>
          </cell>
          <cell r="G72" t="str">
            <v>En Servei</v>
          </cell>
          <cell r="I72" t="str">
            <v>Particular BT</v>
          </cell>
          <cell r="J72" t="str">
            <v>Soterrada</v>
          </cell>
          <cell r="K72" t="str">
            <v>&lt;=200m</v>
          </cell>
          <cell r="M72">
            <v>400</v>
          </cell>
        </row>
        <row r="73">
          <cell r="A73">
            <v>1808</v>
          </cell>
          <cell r="B73" t="str">
            <v>PONT DE MOLINS</v>
          </cell>
          <cell r="C73" t="str">
            <v>Pont de Molins</v>
          </cell>
          <cell r="D73" t="str">
            <v>ES0031448427542001HV0F</v>
          </cell>
          <cell r="E73" t="str">
            <v>PE PUIG DE LA PEDRERA 0, CTRE TELECOM, PONT DE MOLINS, 17706, PONT DE MO, GIRONA-PONT DE MOLINS</v>
          </cell>
          <cell r="F73" t="str">
            <v>Q5856338H</v>
          </cell>
          <cell r="G73" t="str">
            <v>En Servei</v>
          </cell>
          <cell r="I73" t="str">
            <v>Companyia</v>
          </cell>
          <cell r="M73">
            <v>400</v>
          </cell>
        </row>
        <row r="74">
          <cell r="A74">
            <v>1788</v>
          </cell>
          <cell r="B74" t="str">
            <v>PORRERA</v>
          </cell>
          <cell r="C74" t="str">
            <v>Porrera</v>
          </cell>
          <cell r="D74" t="str">
            <v>ES0031408427846001VP0F</v>
          </cell>
          <cell r="E74" t="str">
            <v>PD AUBAGUET 10, PCL, PORRERA, 43739, PORRERA, TARRAGONA-PORRERA</v>
          </cell>
          <cell r="F74" t="str">
            <v>Q5856338H</v>
          </cell>
          <cell r="G74" t="str">
            <v>En Servei</v>
          </cell>
          <cell r="I74" t="str">
            <v>Particular BT</v>
          </cell>
          <cell r="J74" t="str">
            <v>Aèria</v>
          </cell>
          <cell r="K74" t="str">
            <v>&lt;=200m</v>
          </cell>
          <cell r="M74">
            <v>400</v>
          </cell>
        </row>
        <row r="75">
          <cell r="A75">
            <v>1716</v>
          </cell>
          <cell r="B75" t="str">
            <v>PRAT DE COMTE</v>
          </cell>
          <cell r="C75" t="str">
            <v>Prat de Comte</v>
          </cell>
          <cell r="D75" t="str">
            <v>ES0031408389691001WF0F</v>
          </cell>
          <cell r="E75" t="str">
            <v>ZONA ESTACIO DEPURADORA 7, 188 BIS, PRAT DE COMTE, 43595, PRAT COMTE, TARRAGONA-PRAT DE COMTE</v>
          </cell>
          <cell r="F75" t="str">
            <v>Q5856338H</v>
          </cell>
          <cell r="G75" t="str">
            <v>En Servei</v>
          </cell>
          <cell r="I75" t="str">
            <v>Particular BT</v>
          </cell>
          <cell r="J75" t="str">
            <v>Soterrada</v>
          </cell>
          <cell r="K75" t="str">
            <v>&gt;500m i &lt;=1000m</v>
          </cell>
          <cell r="M75">
            <v>400</v>
          </cell>
        </row>
        <row r="76">
          <cell r="A76">
            <v>1804</v>
          </cell>
          <cell r="B76" t="str">
            <v>RAJADELL-Can Miralles</v>
          </cell>
          <cell r="C76" t="str">
            <v>Rajadell</v>
          </cell>
          <cell r="D76" t="str">
            <v>ES0259000000032283QT0F</v>
          </cell>
          <cell r="E76" t="str">
            <v>GENERICA 59, ZNA, CAM MIRALLES, RAJADELL, 8256, RAJADELL, BARCELONA-RAJADELL</v>
          </cell>
          <cell r="F76" t="str">
            <v>Q5856338H</v>
          </cell>
          <cell r="G76" t="str">
            <v>En Servei</v>
          </cell>
          <cell r="I76" t="str">
            <v>Companyia</v>
          </cell>
          <cell r="M76">
            <v>400</v>
          </cell>
        </row>
        <row r="77">
          <cell r="A77">
            <v>1752</v>
          </cell>
          <cell r="B77" t="str">
            <v>RASQUERA</v>
          </cell>
          <cell r="C77" t="str">
            <v>Rasquera</v>
          </cell>
          <cell r="D77" t="str">
            <v>ES0031408439969001JF0F</v>
          </cell>
          <cell r="E77" t="str">
            <v>PD AURIOL 17, PCL 387, RASQUERA, 43513, RASQUERA, TARRAGONA-RASQUERA</v>
          </cell>
          <cell r="F77" t="str">
            <v>Q5856338H</v>
          </cell>
          <cell r="G77" t="str">
            <v>En Servei</v>
          </cell>
          <cell r="I77" t="str">
            <v>Particular BT</v>
          </cell>
          <cell r="J77" t="str">
            <v>Soterrada</v>
          </cell>
          <cell r="K77" t="str">
            <v>&lt;=200m</v>
          </cell>
          <cell r="M77">
            <v>400</v>
          </cell>
        </row>
        <row r="78">
          <cell r="A78">
            <v>1825</v>
          </cell>
          <cell r="B78" t="str">
            <v>RIALP-Caregue-Escàs</v>
          </cell>
          <cell r="C78" t="str">
            <v>Rialp</v>
          </cell>
          <cell r="D78" t="str">
            <v>ES0031408432699001SP0F</v>
          </cell>
          <cell r="E78" t="str">
            <v>LG AFORES CAREGUE 0, POL 5 PCL 89, ANTENA, RIALP, 25594, RIALP, LLEIDA-RIALP</v>
          </cell>
          <cell r="F78" t="str">
            <v>Q5856338H</v>
          </cell>
          <cell r="G78" t="str">
            <v>En Servei</v>
          </cell>
          <cell r="I78" t="str">
            <v>Particular BT</v>
          </cell>
          <cell r="J78" t="str">
            <v>Aèria</v>
          </cell>
          <cell r="K78" t="str">
            <v>&lt;=200m</v>
          </cell>
          <cell r="M78">
            <v>400</v>
          </cell>
        </row>
        <row r="79">
          <cell r="A79">
            <v>1775</v>
          </cell>
          <cell r="B79" t="str">
            <v>RIBA II</v>
          </cell>
          <cell r="C79" t="str">
            <v>Riba, la</v>
          </cell>
          <cell r="D79" t="str">
            <v>ES0031408425764001TZ0F</v>
          </cell>
          <cell r="E79" t="str">
            <v>CARRETERA 0, POL 3 PCL 28, LA RIBA, 43450, LA RIBA, TARRAGONA-LA RIBA</v>
          </cell>
          <cell r="F79" t="str">
            <v>Q5856338H</v>
          </cell>
          <cell r="G79" t="str">
            <v>En Servei</v>
          </cell>
          <cell r="I79" t="str">
            <v>-</v>
          </cell>
          <cell r="M79">
            <v>400</v>
          </cell>
        </row>
        <row r="80">
          <cell r="A80">
            <v>1768</v>
          </cell>
          <cell r="B80" t="str">
            <v>RIBERA D'URGELLET-Espalagueró</v>
          </cell>
          <cell r="C80" t="str">
            <v>Ribera d'Urgellet</v>
          </cell>
          <cell r="D80" t="str">
            <v>ES0031408425015001AD0F</v>
          </cell>
          <cell r="E80" t="str">
            <v>MONTANT DE TOST 0, 14, PCL. 173, RIBERA D'URGELLET, 25796, RIBERA, LLEIDA</v>
          </cell>
          <cell r="F80" t="str">
            <v>Q5856338H</v>
          </cell>
          <cell r="G80" t="str">
            <v>En Servei amb Comptador Digital</v>
          </cell>
          <cell r="I80" t="str">
            <v>Companyia</v>
          </cell>
          <cell r="M80">
            <v>400</v>
          </cell>
        </row>
        <row r="81">
          <cell r="A81">
            <v>1900</v>
          </cell>
          <cell r="B81" t="str">
            <v>RINER</v>
          </cell>
          <cell r="C81" t="str">
            <v>Riner</v>
          </cell>
          <cell r="D81" t="str">
            <v>ES0187000004173002QJ0F</v>
          </cell>
          <cell r="E81" t="str">
            <v>LG. PARATGE D'ESPINAL PT. PANISSA</v>
          </cell>
          <cell r="F81" t="str">
            <v>Q5856338H</v>
          </cell>
          <cell r="G81" t="str">
            <v>En Servei</v>
          </cell>
          <cell r="I81" t="str">
            <v>Companyia</v>
          </cell>
          <cell r="M81">
            <v>400</v>
          </cell>
        </row>
        <row r="82">
          <cell r="A82">
            <v>1920</v>
          </cell>
          <cell r="B82" t="str">
            <v>RIUDARENES-Can Fornaca</v>
          </cell>
          <cell r="C82" t="str">
            <v>Riudarenes</v>
          </cell>
          <cell r="D82" t="str">
            <v>ES0031408486917001AQ0F</v>
          </cell>
          <cell r="E82" t="str">
            <v>HORTENSIA 0, EST RADIOCOMUNIC, CAN FORNACA, 17421, RIUDARENES, GIRONA-CAN FORNACA</v>
          </cell>
          <cell r="F82" t="str">
            <v>Q5856338H</v>
          </cell>
          <cell r="G82" t="str">
            <v>En Servei</v>
          </cell>
          <cell r="I82" t="str">
            <v>Particular BT</v>
          </cell>
          <cell r="J82" t="str">
            <v>Aèria</v>
          </cell>
          <cell r="K82" t="str">
            <v>&lt;=200m</v>
          </cell>
          <cell r="M82">
            <v>400</v>
          </cell>
        </row>
        <row r="83">
          <cell r="A83">
            <v>1873</v>
          </cell>
          <cell r="B83" t="str">
            <v>RUBIÓ</v>
          </cell>
          <cell r="C83" t="str">
            <v>Rubió</v>
          </cell>
          <cell r="D83" t="str">
            <v xml:space="preserve">trucar al ajuntament de rubio </v>
          </cell>
          <cell r="F83" t="str">
            <v>Q5856338H</v>
          </cell>
          <cell r="G83" t="str">
            <v>En Servei</v>
          </cell>
          <cell r="I83" t="str">
            <v>Particular BT</v>
          </cell>
          <cell r="J83" t="str">
            <v>Soterrada</v>
          </cell>
          <cell r="K83" t="str">
            <v>&lt;=200m</v>
          </cell>
          <cell r="M83">
            <v>400</v>
          </cell>
        </row>
        <row r="84">
          <cell r="A84">
            <v>1888</v>
          </cell>
          <cell r="B84" t="str">
            <v>SABADELL-Corte Inglés</v>
          </cell>
          <cell r="C84" t="str">
            <v>Sabadell</v>
          </cell>
          <cell r="D84" t="str">
            <v>ES0031408472957001VG0F</v>
          </cell>
          <cell r="E84" t="str">
            <v>RIBERETA 0, SN CTGC, SABADELL, 8208, SABADELL, BARCELONA-SABADELL</v>
          </cell>
          <cell r="F84" t="str">
            <v>Q5856338H</v>
          </cell>
          <cell r="G84" t="str">
            <v>En Servei</v>
          </cell>
          <cell r="I84" t="str">
            <v>Companyia</v>
          </cell>
          <cell r="M84">
            <v>400</v>
          </cell>
        </row>
        <row r="85">
          <cell r="A85">
            <v>1744</v>
          </cell>
          <cell r="B85" t="str">
            <v>SANT AGUSTI LLUÇANÈS</v>
          </cell>
          <cell r="C85" t="str">
            <v>Sant Agustí de Lluçanès</v>
          </cell>
          <cell r="D85" t="str">
            <v>ES0031448425271001HZ0F</v>
          </cell>
          <cell r="E85" t="str">
            <v>SANT GENIS 0, ANTENA 1, MOT, SANT AGUSTI DE LLUÇANES, 8586, BARCELONA-SANT AGUSTI DE LLUÇANES</v>
          </cell>
          <cell r="F85" t="str">
            <v>Q5856338H</v>
          </cell>
          <cell r="G85" t="str">
            <v>En Servei</v>
          </cell>
          <cell r="I85" t="str">
            <v>Companyia</v>
          </cell>
          <cell r="M85">
            <v>400</v>
          </cell>
        </row>
        <row r="86">
          <cell r="A86">
            <v>1733</v>
          </cell>
          <cell r="B86" t="str">
            <v>SANT BARTOMEU DEL GRAU</v>
          </cell>
          <cell r="C86" t="str">
            <v>Sant Bartomeu del Grau</v>
          </cell>
          <cell r="D86" t="str">
            <v>ES0031448366666001FA0F</v>
          </cell>
          <cell r="E86" t="str">
            <v>SERRAT DE LA MONTJOIA 0, ANTENA TELEC, MOT, 8503, BARCELONA-SANT BARTOMEU DEL GRAU</v>
          </cell>
          <cell r="F86" t="str">
            <v>Q5856338H</v>
          </cell>
          <cell r="G86" t="str">
            <v>En Servei</v>
          </cell>
          <cell r="I86" t="str">
            <v>Particular BT</v>
          </cell>
          <cell r="J86" t="str">
            <v>Aèria</v>
          </cell>
          <cell r="K86" t="str">
            <v>&lt;=200m</v>
          </cell>
          <cell r="M86">
            <v>400</v>
          </cell>
        </row>
        <row r="87">
          <cell r="A87">
            <v>1887</v>
          </cell>
          <cell r="B87" t="str">
            <v>SANT BOI DE LLUÇANES</v>
          </cell>
          <cell r="C87" t="str">
            <v>Sant Boi de Lluçanès</v>
          </cell>
          <cell r="D87" t="str">
            <v>ES0031448468385001VP0F</v>
          </cell>
          <cell r="E87" t="str">
            <v>AF PLA MONER 0, 20 POLIGON 2, SANT BOI DE LLUÇANES, 8589, SANT BOI, BARCELONA-SANT BOI DE LLUÇANES</v>
          </cell>
          <cell r="F87" t="str">
            <v>Q5856338H</v>
          </cell>
          <cell r="G87" t="str">
            <v>En Servei</v>
          </cell>
          <cell r="I87" t="str">
            <v>Particular BT</v>
          </cell>
          <cell r="J87" t="str">
            <v>Soterrada</v>
          </cell>
          <cell r="K87" t="str">
            <v>&lt;=200m</v>
          </cell>
          <cell r="M87">
            <v>400</v>
          </cell>
        </row>
        <row r="88">
          <cell r="A88">
            <v>1911</v>
          </cell>
          <cell r="B88" t="str">
            <v>SANT CLIMENT DE LLOBREGAT</v>
          </cell>
          <cell r="C88" t="str">
            <v>Sant Climent de Llobregat</v>
          </cell>
          <cell r="D88" t="str">
            <v>ES0031408501161001XR0F</v>
          </cell>
          <cell r="E88" t="str">
            <v>LG CAL MOLINS 0, 3 PCL49 CTRA, SANT CLIMENT DE LLOBREGAT, 8849, BARCELONA-SANT CLIMENT DE LLOBREGAT</v>
          </cell>
          <cell r="F88" t="str">
            <v>Q5856338H</v>
          </cell>
          <cell r="G88" t="str">
            <v>En Servei</v>
          </cell>
          <cell r="I88" t="str">
            <v>Particular BT</v>
          </cell>
        </row>
        <row r="89">
          <cell r="A89">
            <v>1832</v>
          </cell>
          <cell r="B89" t="str">
            <v>SANT FOST DE CAMPSENTELLES- La Conreria</v>
          </cell>
          <cell r="C89" t="str">
            <v>Sant Fost de Campsentelles</v>
          </cell>
          <cell r="D89" t="str">
            <v>ES0031408435191001XG0F</v>
          </cell>
          <cell r="E89" t="str">
            <v>AV FONT DE LES MONGES 0, GENCATTELEC, 8105, BARCELONA-COL BOSC MONTEALEGRE CONRERIA</v>
          </cell>
          <cell r="F89" t="str">
            <v>Q5856338H</v>
          </cell>
          <cell r="G89" t="str">
            <v>En Servei</v>
          </cell>
          <cell r="I89" t="str">
            <v>Particular BT</v>
          </cell>
          <cell r="J89" t="str">
            <v>Soterrada</v>
          </cell>
          <cell r="K89" t="str">
            <v>&gt;500m i &lt;=1000m</v>
          </cell>
          <cell r="M89">
            <v>400</v>
          </cell>
        </row>
        <row r="90">
          <cell r="A90">
            <v>1747</v>
          </cell>
          <cell r="B90" t="str">
            <v>SANT ISCLE DE VALLALTA</v>
          </cell>
          <cell r="C90" t="str">
            <v>Sant Iscle de Vallalta</v>
          </cell>
          <cell r="D90" t="str">
            <v>ES0031408441801002QN0F</v>
          </cell>
          <cell r="E90" t="str">
            <v>NOU 0, TORRE TELECO, S.G. COM, SANT ISCLE DE VALLALTA, 8359, BARCELONA-SANT ISCLE DE VALLALTA</v>
          </cell>
          <cell r="F90" t="str">
            <v>Q5856338H</v>
          </cell>
          <cell r="G90" t="str">
            <v>En Servei</v>
          </cell>
          <cell r="I90" t="str">
            <v>Particular BT</v>
          </cell>
          <cell r="J90" t="str">
            <v>Soterrada</v>
          </cell>
          <cell r="K90" t="str">
            <v>&lt;=200m</v>
          </cell>
          <cell r="M90">
            <v>400</v>
          </cell>
        </row>
        <row r="91">
          <cell r="A91">
            <v>1844</v>
          </cell>
          <cell r="B91" t="str">
            <v>SANT JOAN DE LES ABADESSES-Solei Avall</v>
          </cell>
          <cell r="C91" t="str">
            <v>Sant Joan de les Abadesses</v>
          </cell>
          <cell r="D91" t="str">
            <v>ES0031448490223001DZ0F</v>
          </cell>
          <cell r="E91" t="str">
            <v>CN ERMITA SANT ANTONI 0, ERMITA, SANT ANTONI, 17860, GIRONA-SANT JOAN DE LES ABADESSES</v>
          </cell>
          <cell r="F91" t="str">
            <v>Q5856338H</v>
          </cell>
          <cell r="G91" t="str">
            <v>En Servei</v>
          </cell>
          <cell r="I91" t="str">
            <v>Particular BT</v>
          </cell>
          <cell r="J91" t="str">
            <v>Soterrada</v>
          </cell>
          <cell r="K91" t="str">
            <v>&lt;=200m</v>
          </cell>
          <cell r="M91">
            <v>400</v>
          </cell>
        </row>
        <row r="92">
          <cell r="A92">
            <v>1743</v>
          </cell>
          <cell r="B92" t="str">
            <v>SANT JULIA DE RAMIS II</v>
          </cell>
          <cell r="C92" t="str">
            <v>Sant Julià de Ramis</v>
          </cell>
          <cell r="D92" t="str">
            <v>ES0031408466632001MG0F</v>
          </cell>
          <cell r="E92" t="str">
            <v>LG VEÏNAT SANTS METGES 3, 14 PCL.3TELE, SANT JULIA DE RAMIS, 17481, GIRONA-SANT JULIA DE RAMIS</v>
          </cell>
          <cell r="F92" t="str">
            <v>Q5856338H</v>
          </cell>
          <cell r="G92" t="str">
            <v>En Servei</v>
          </cell>
          <cell r="I92" t="str">
            <v>Particular BT</v>
          </cell>
          <cell r="J92" t="str">
            <v>Soterrada i Aèria</v>
          </cell>
          <cell r="K92" t="str">
            <v>&gt;200m i &lt;=500m</v>
          </cell>
          <cell r="M92">
            <v>400</v>
          </cell>
        </row>
        <row r="93">
          <cell r="A93">
            <v>1760</v>
          </cell>
          <cell r="B93" t="str">
            <v>SANT MATEU DE BAGES-Salo</v>
          </cell>
          <cell r="C93" t="str">
            <v>Sant Mateu de Bages</v>
          </cell>
          <cell r="D93" t="str">
            <v>ES0031408423044001MV0F</v>
          </cell>
          <cell r="E93" t="str">
            <v>AFORES 0, SALO-TELECOM, SANT MATEU DE BAGES, 8263, SANT MATEU, BARCELONA-SANT MATEU DE BAGES</v>
          </cell>
          <cell r="F93" t="str">
            <v>Q5856338H</v>
          </cell>
          <cell r="G93" t="str">
            <v>En Servei</v>
          </cell>
          <cell r="I93" t="str">
            <v>Particular BT</v>
          </cell>
          <cell r="J93" t="str">
            <v>Soterrada</v>
          </cell>
          <cell r="K93" t="str">
            <v>&lt;=200m</v>
          </cell>
          <cell r="M93">
            <v>400</v>
          </cell>
        </row>
        <row r="94">
          <cell r="A94">
            <v>1850</v>
          </cell>
          <cell r="B94" t="str">
            <v>SANT MATEU DE BAGES-Valls de Torroella-Navàs</v>
          </cell>
          <cell r="C94" t="str">
            <v>Sant Mateu de Bages</v>
          </cell>
          <cell r="D94" t="str">
            <v>ES0031408476913001TG0F</v>
          </cell>
          <cell r="E94" t="str">
            <v>AFORES 0, COLONIA VALL, SANT MATEU DE BAGES, 8263, SANT MATEU, BARCELONA-SANT MATEU DE BAGES</v>
          </cell>
          <cell r="F94" t="str">
            <v>Q5856338H</v>
          </cell>
          <cell r="G94" t="str">
            <v>En Servei</v>
          </cell>
          <cell r="I94" t="str">
            <v>Particular BT</v>
          </cell>
          <cell r="J94" t="str">
            <v>Soterrada</v>
          </cell>
          <cell r="K94" t="str">
            <v>&gt;500m i &lt;=1000m</v>
          </cell>
          <cell r="M94">
            <v>400</v>
          </cell>
        </row>
        <row r="95">
          <cell r="A95">
            <v>1748</v>
          </cell>
          <cell r="B95" t="str">
            <v>SANT MORI</v>
          </cell>
          <cell r="C95" t="str">
            <v>Sant Mori</v>
          </cell>
          <cell r="D95" t="str">
            <v>ES0031448418748001EK0F</v>
          </cell>
          <cell r="E95" t="str">
            <v>PE EL SALITAR 0, ESTACIORADIO, SANT MORI, 17467, SANT MORI, GIRONA-SANT MORI</v>
          </cell>
          <cell r="F95" t="str">
            <v>Q5856338H</v>
          </cell>
          <cell r="G95" t="str">
            <v>En Servei</v>
          </cell>
          <cell r="I95" t="str">
            <v>Companyia</v>
          </cell>
          <cell r="M95">
            <v>400</v>
          </cell>
        </row>
        <row r="96">
          <cell r="A96">
            <v>1855</v>
          </cell>
          <cell r="B96" t="str">
            <v>SANT PERE DE RIBES-Can Lloses</v>
          </cell>
          <cell r="C96" t="str">
            <v>Sant Pere de Ribes</v>
          </cell>
          <cell r="D96" t="str">
            <v>ES0031408441993001SF0F</v>
          </cell>
          <cell r="E96" t="str">
            <v>CN CAN LLOSES 3, CL. CIMA, SANT PERE DE RIBES, 8810, SANT PERE, BARCELONA-SANT PERE DE RIBES</v>
          </cell>
          <cell r="F96" t="str">
            <v>Q5856338H</v>
          </cell>
          <cell r="G96" t="str">
            <v>En Servei</v>
          </cell>
          <cell r="I96" t="str">
            <v>Particular BT</v>
          </cell>
          <cell r="J96" t="str">
            <v>Soterrada</v>
          </cell>
          <cell r="K96" t="str">
            <v>&gt;500m i &lt;=1000m</v>
          </cell>
          <cell r="M96">
            <v>400</v>
          </cell>
        </row>
        <row r="97">
          <cell r="A97">
            <v>1856</v>
          </cell>
          <cell r="B97" t="str">
            <v>SANT PERE DE RIBES-El Mas Alba</v>
          </cell>
          <cell r="C97" t="str">
            <v>Sant Pere de Ribes</v>
          </cell>
          <cell r="D97" t="str">
            <v>ES0031408441989001WD0F</v>
          </cell>
          <cell r="E97" t="str">
            <v>UR MAS ALBA 0, PCL R-7-6, MAS ALBA, 8810, SANT PERE DE RIBES, BARCELONA-MAS ALBA</v>
          </cell>
          <cell r="F97" t="str">
            <v>Q5856338H</v>
          </cell>
          <cell r="G97" t="str">
            <v>En Servei</v>
          </cell>
          <cell r="I97" t="str">
            <v>Companyia</v>
          </cell>
          <cell r="M97">
            <v>400</v>
          </cell>
        </row>
        <row r="98">
          <cell r="A98">
            <v>1759</v>
          </cell>
          <cell r="B98" t="str">
            <v>SANT PERE SALLAVINERA</v>
          </cell>
          <cell r="C98" t="str">
            <v>Sant Pere Sallavinera</v>
          </cell>
          <cell r="D98" t="str">
            <v>ES0031408418639001MT0F</v>
          </cell>
          <cell r="E98" t="str">
            <v>CAMI LLAVINERA 0, REPETIDOR, SANT PERE SALLAVINERA, 8281, SANT PERE, BARCELONA-SANT PERE SALLAVINERA</v>
          </cell>
          <cell r="F98" t="str">
            <v>Q5856338H</v>
          </cell>
          <cell r="G98" t="str">
            <v>En Servei</v>
          </cell>
          <cell r="I98" t="str">
            <v>Companyia</v>
          </cell>
          <cell r="M98">
            <v>400</v>
          </cell>
        </row>
        <row r="99">
          <cell r="A99">
            <v>1872</v>
          </cell>
          <cell r="B99" t="str">
            <v>SANT POL DE MAR II</v>
          </cell>
          <cell r="C99" t="str">
            <v>Sant Pol de Mar</v>
          </cell>
          <cell r="D99" t="str">
            <v>ES0031408449164001DK0F</v>
          </cell>
          <cell r="E99" t="str">
            <v>TURO CAN TIRIL 0, TELECOM.GEN, TELECOM.GEN, SANT POL DE MAR, 8395, BARCELONA-SANT POL DE MAR</v>
          </cell>
          <cell r="F99" t="str">
            <v>Q5856338H</v>
          </cell>
          <cell r="G99" t="str">
            <v>En Servei</v>
          </cell>
          <cell r="I99" t="str">
            <v>Particular MT i BT</v>
          </cell>
          <cell r="J99" t="str">
            <v>Soterrada i Aèria</v>
          </cell>
          <cell r="K99" t="str">
            <v>&gt;500m i &lt;=1000m</v>
          </cell>
          <cell r="L99" t="str">
            <v>Caldria fer una inspecció anual per una empresa de manteniment i cada 3 anys per una OCA.</v>
          </cell>
          <cell r="M99">
            <v>400</v>
          </cell>
        </row>
        <row r="100">
          <cell r="A100">
            <v>1845</v>
          </cell>
          <cell r="B100" t="str">
            <v>SANT QUIRZE SAFAJA-Les Clotes</v>
          </cell>
          <cell r="C100" t="str">
            <v>Sant Quirze Safaja</v>
          </cell>
          <cell r="D100" t="str">
            <v>ES0031408438051001CT0F</v>
          </cell>
          <cell r="E100" t="str">
            <v>LG PUIG D'OLENA 0, POL4-PARC58C, SANT QUIRZE SAFAJA, 8189, ST QUIRZE, BARCELONA-SANT QUIRZE SAFAJA</v>
          </cell>
          <cell r="F100" t="str">
            <v>Q5856338H</v>
          </cell>
          <cell r="G100" t="str">
            <v>En Servei</v>
          </cell>
          <cell r="I100" t="str">
            <v>Particular BT</v>
          </cell>
          <cell r="J100" t="str">
            <v>Soterrada</v>
          </cell>
          <cell r="K100" t="str">
            <v>&gt;200m i &lt;=500m</v>
          </cell>
          <cell r="M100">
            <v>400</v>
          </cell>
        </row>
        <row r="101">
          <cell r="A101">
            <v>1842</v>
          </cell>
          <cell r="B101" t="str">
            <v>SANT SADURNI D'OSORMORT</v>
          </cell>
          <cell r="C101" t="str">
            <v>Sant Sadurní d'Osormort</v>
          </cell>
          <cell r="D101" t="str">
            <v>ES0031408437581001DM0F</v>
          </cell>
          <cell r="E101" t="str">
            <v>ZONA AFORES 0, MASFERRER, SANT SADURNI D'OSORMORT, 8504, ST SADURNI, BARCELONA-SANT SADURNI D'OSORMORT</v>
          </cell>
          <cell r="F101" t="str">
            <v>Q5856338H</v>
          </cell>
          <cell r="G101" t="str">
            <v>En Servei</v>
          </cell>
          <cell r="I101" t="str">
            <v>Particular BT</v>
          </cell>
          <cell r="J101" t="str">
            <v>Soterrada</v>
          </cell>
          <cell r="K101" t="str">
            <v>&gt;200m i &lt;=500m</v>
          </cell>
          <cell r="M101">
            <v>400</v>
          </cell>
        </row>
        <row r="102">
          <cell r="A102">
            <v>1861</v>
          </cell>
          <cell r="B102" t="str">
            <v>SANT SALVADOR DE GUARDIOLA II-Can Batlle</v>
          </cell>
          <cell r="C102" t="str">
            <v>Sant Salvador de Guardiola</v>
          </cell>
          <cell r="D102" t="str">
            <v>ES0031408450851001XV0F</v>
          </cell>
          <cell r="E102" t="str">
            <v>LG CAN BATLLE 0, TELECOMUNIC., SELLARES, 8253, S SALVADOR, BARCELONA-SELLARES</v>
          </cell>
          <cell r="F102" t="str">
            <v>Q5856338H</v>
          </cell>
          <cell r="G102" t="str">
            <v>En Servei</v>
          </cell>
          <cell r="I102" t="str">
            <v>Particular BT</v>
          </cell>
          <cell r="J102" t="str">
            <v>Soterrada</v>
          </cell>
          <cell r="K102" t="str">
            <v>&lt;=200m</v>
          </cell>
          <cell r="M102">
            <v>400</v>
          </cell>
        </row>
        <row r="103">
          <cell r="A103">
            <v>1903</v>
          </cell>
          <cell r="B103" t="str">
            <v>SANT SALVADOR DE GUARDIOLA-Ca l'Esteve</v>
          </cell>
          <cell r="C103" t="str">
            <v>Sant Salvador de Guardiola</v>
          </cell>
          <cell r="D103" t="str">
            <v>ES0031408466707001TR0F</v>
          </cell>
          <cell r="E103" t="str">
            <v>UR CA L'ESTEVE 203, DEVESA DE DALT-CAL ESTEVE, 8253, S SALVADOR, BARCELONA-DEVESA DE DALT-CAL ESTEVE</v>
          </cell>
          <cell r="F103" t="str">
            <v>Q5856338H</v>
          </cell>
          <cell r="G103" t="str">
            <v>En Servei</v>
          </cell>
          <cell r="I103" t="str">
            <v>Particular BT</v>
          </cell>
          <cell r="J103" t="str">
            <v>Aèria</v>
          </cell>
          <cell r="K103" t="str">
            <v>&lt;=200m</v>
          </cell>
          <cell r="M103">
            <v>400</v>
          </cell>
        </row>
        <row r="104">
          <cell r="A104">
            <v>1745</v>
          </cell>
          <cell r="B104" t="str">
            <v>SANTA CECILIA VOLTREGÀ</v>
          </cell>
          <cell r="C104" t="str">
            <v>Santa Cecília de Voltregà</v>
          </cell>
          <cell r="D104" t="str">
            <v>ES0031448425272001QW0F</v>
          </cell>
          <cell r="E104" t="str">
            <v>LG CAN GENIS 0, ANTENA 2, MOT, SANTA CECILIA DE VOLTREGA, 8509, BARCELONA-SANTA CECILIA DE VOLTREGA</v>
          </cell>
          <cell r="F104" t="str">
            <v>Q5856338H</v>
          </cell>
          <cell r="G104" t="str">
            <v>En Servei</v>
          </cell>
          <cell r="I104" t="str">
            <v>Particular BT</v>
          </cell>
          <cell r="J104" t="str">
            <v>Aèria</v>
          </cell>
          <cell r="K104" t="str">
            <v>&lt;=200m</v>
          </cell>
          <cell r="M104">
            <v>400</v>
          </cell>
        </row>
        <row r="105">
          <cell r="A105">
            <v>1746</v>
          </cell>
          <cell r="B105" t="str">
            <v>SANTA EULÀLIA RIUPRIMER</v>
          </cell>
          <cell r="C105" t="str">
            <v>Santa Eulàlia de Riuprimer</v>
          </cell>
          <cell r="D105" t="str">
            <v>ES0031408336412001SR0F</v>
          </cell>
          <cell r="E105" t="str">
            <v>AFORES 0, PLANS ROVIRA, SANTA EULALIA DE RIUPRIMER, 8505, ST EULALIA, BARCELONA-SANTA EULALIA DE RIUPRIMER</v>
          </cell>
          <cell r="F105" t="str">
            <v>Q5856338H</v>
          </cell>
          <cell r="G105" t="str">
            <v>En Servei</v>
          </cell>
          <cell r="I105" t="str">
            <v>Companyia</v>
          </cell>
          <cell r="M105">
            <v>400</v>
          </cell>
        </row>
        <row r="106">
          <cell r="A106">
            <v>1846</v>
          </cell>
          <cell r="B106" t="str">
            <v>SANTA MARIA DE MARTORELLES - P.I.</v>
          </cell>
          <cell r="C106" t="str">
            <v>Santa Maria de Martorelles</v>
          </cell>
          <cell r="D106" t="str">
            <v>ES0031408438679001TP0F</v>
          </cell>
          <cell r="E106" t="str">
            <v>MONTSENY 0, (SANT FOST), BARRI COLOMER, 8106, STA MARIA, BARCELONA-BARRI COLOMER</v>
          </cell>
          <cell r="F106" t="str">
            <v>Q5856338H</v>
          </cell>
          <cell r="G106" t="str">
            <v>En Servei</v>
          </cell>
          <cell r="I106" t="str">
            <v>Particular BT</v>
          </cell>
          <cell r="J106" t="str">
            <v>Soterrada</v>
          </cell>
          <cell r="K106" t="str">
            <v>&gt;200m i &lt;=500m</v>
          </cell>
          <cell r="M106">
            <v>400</v>
          </cell>
        </row>
        <row r="107">
          <cell r="A107">
            <v>1835</v>
          </cell>
          <cell r="B107" t="str">
            <v>SANTA PAU - Sant Ferriol-El Torn</v>
          </cell>
          <cell r="C107" t="str">
            <v>Sant Ferriol</v>
          </cell>
          <cell r="D107" t="str">
            <v>ES0211000031000086PW0F</v>
          </cell>
          <cell r="E107" t="str">
            <v>CAN COSTA DEL TORN - EL TORN - GIRONA</v>
          </cell>
          <cell r="F107" t="str">
            <v>Q5856338H</v>
          </cell>
          <cell r="G107" t="str">
            <v>En Servei</v>
          </cell>
          <cell r="I107" t="str">
            <v>Particular BT</v>
          </cell>
          <cell r="J107" t="str">
            <v>Soterrada</v>
          </cell>
          <cell r="K107" t="str">
            <v>&lt;=200m</v>
          </cell>
          <cell r="M107">
            <v>400</v>
          </cell>
        </row>
        <row r="108">
          <cell r="A108">
            <v>1823</v>
          </cell>
          <cell r="B108" t="str">
            <v>SARROCA DE BELLERA-La Mola d'Amunt</v>
          </cell>
          <cell r="C108" t="str">
            <v>Sarroca de Bellera</v>
          </cell>
          <cell r="D108" t="str">
            <v>ES0031408434928001YD0F</v>
          </cell>
          <cell r="E108" t="str">
            <v>AFUERAS 0, 2, PCL 105, SARROCA DE BELLERA, 25555, SARROCA DE BELLERA, LLEIDA-SARROCA DE BELLERA</v>
          </cell>
          <cell r="F108" t="str">
            <v>Q5856338H</v>
          </cell>
          <cell r="G108" t="str">
            <v>En Servei</v>
          </cell>
          <cell r="I108" t="str">
            <v>Particular BT</v>
          </cell>
          <cell r="J108" t="str">
            <v>Aèria</v>
          </cell>
          <cell r="K108" t="str">
            <v>&gt;500m i &lt;=1000m</v>
          </cell>
          <cell r="M108">
            <v>400</v>
          </cell>
        </row>
        <row r="109">
          <cell r="A109">
            <v>1814</v>
          </cell>
          <cell r="B109" t="str">
            <v>SENAN</v>
          </cell>
          <cell r="C109" t="str">
            <v>Senan</v>
          </cell>
          <cell r="D109" t="str">
            <v>ES0031408485989001CC0F</v>
          </cell>
          <cell r="E109" t="str">
            <v>NU SENAN 0, 2 PCL 9005, ELS OMELLS DE NA GAIA, 25268, ELS OMELLS, LLEIDA-ELS OMELLS DE NA GAIA</v>
          </cell>
          <cell r="F109" t="str">
            <v>Q5856338H</v>
          </cell>
          <cell r="G109" t="str">
            <v>En Servei</v>
          </cell>
          <cell r="I109" t="str">
            <v>Particular BT</v>
          </cell>
          <cell r="J109" t="str">
            <v>Aèria</v>
          </cell>
          <cell r="K109" t="str">
            <v>&gt;200m i &lt;=500m</v>
          </cell>
          <cell r="M109">
            <v>400</v>
          </cell>
        </row>
        <row r="110">
          <cell r="A110">
            <v>1914</v>
          </cell>
          <cell r="B110" t="str">
            <v>SEU D'URGELL-Pla de les Forques</v>
          </cell>
          <cell r="C110" t="str">
            <v>Seu d'Urgell, la</v>
          </cell>
          <cell r="D110" t="str">
            <v>ES0345000000015109TK0F</v>
          </cell>
          <cell r="E110" t="str">
            <v>CL. PLA DE LES FORQUES, S/N, REPETIDOR 25700-LA SEU D'URGELL</v>
          </cell>
          <cell r="F110" t="str">
            <v>Q5856338H</v>
          </cell>
          <cell r="G110" t="str">
            <v>En servei</v>
          </cell>
          <cell r="I110" t="str">
            <v>Companyia</v>
          </cell>
          <cell r="M110">
            <v>400</v>
          </cell>
        </row>
        <row r="111">
          <cell r="A111">
            <v>1884</v>
          </cell>
          <cell r="B111" t="str">
            <v>SITGES-Vallpineda II</v>
          </cell>
          <cell r="C111" t="str">
            <v>Sitges</v>
          </cell>
          <cell r="D111" t="str">
            <v>ES0031408452982001HK0F</v>
          </cell>
          <cell r="E111" t="str">
            <v>UR QUINT MAR 0, DIPOSIT AIGU, SITGES, 8870, SITGES, BARCELONA-SITGES</v>
          </cell>
          <cell r="F111" t="str">
            <v>Q5856338H</v>
          </cell>
          <cell r="G111" t="str">
            <v>En Servei</v>
          </cell>
          <cell r="I111" t="str">
            <v>Companyia</v>
          </cell>
          <cell r="M111">
            <v>400</v>
          </cell>
        </row>
        <row r="112">
          <cell r="A112">
            <v>1783</v>
          </cell>
          <cell r="B112" t="str">
            <v>SOLERÀS</v>
          </cell>
          <cell r="C112" t="str">
            <v>Soleràs, el</v>
          </cell>
          <cell r="D112" t="str">
            <v>ES0031408208396001XT0F</v>
          </cell>
          <cell r="E112" t="str">
            <v>CR LLEIDA 0, KM 21,5, RECEP-TELEFO, EL SOLERAS, 25163, EL SOLERAS, LLEIDA-EL SOLERAS</v>
          </cell>
          <cell r="F112" t="str">
            <v>Q5856338H</v>
          </cell>
          <cell r="G112" t="str">
            <v>En Servei amb Comptador Digital</v>
          </cell>
          <cell r="I112" t="str">
            <v>Particular BT</v>
          </cell>
          <cell r="J112" t="str">
            <v>Aèria</v>
          </cell>
          <cell r="K112" t="str">
            <v>&lt;=200m</v>
          </cell>
          <cell r="M112">
            <v>400</v>
          </cell>
        </row>
        <row r="113">
          <cell r="A113">
            <v>1742</v>
          </cell>
          <cell r="B113" t="str">
            <v>SORIGUERA-Rubió</v>
          </cell>
          <cell r="C113" t="str">
            <v>Soriguera</v>
          </cell>
          <cell r="D113" t="str">
            <v>ES0031408449959001YA0F</v>
          </cell>
          <cell r="E113" t="str">
            <v>DS SORIGUERA 0, TOR CTC, RUBIO, 25566, SORIGUERA, LLEIDA-RUBIO</v>
          </cell>
          <cell r="F113" t="str">
            <v>Q5856338H</v>
          </cell>
          <cell r="G113" t="str">
            <v>En Servei</v>
          </cell>
          <cell r="I113" t="str">
            <v>Particular BT</v>
          </cell>
          <cell r="J113" t="str">
            <v>Aèria</v>
          </cell>
          <cell r="K113" t="str">
            <v>&gt;200m i &lt;=500m</v>
          </cell>
          <cell r="M113">
            <v>400</v>
          </cell>
        </row>
        <row r="114">
          <cell r="A114">
            <v>1784</v>
          </cell>
          <cell r="B114" t="str">
            <v>TALAVERA-Pallerols</v>
          </cell>
          <cell r="C114" t="str">
            <v>Talavera</v>
          </cell>
          <cell r="F114" t="str">
            <v>Q5856338H</v>
          </cell>
          <cell r="G114" t="str">
            <v>En Servei</v>
          </cell>
          <cell r="I114" t="str">
            <v>Particular BT</v>
          </cell>
          <cell r="J114" t="str">
            <v>Aèria</v>
          </cell>
          <cell r="K114" t="str">
            <v>&gt;200m i &lt;=500m</v>
          </cell>
          <cell r="M114">
            <v>400</v>
          </cell>
        </row>
        <row r="115">
          <cell r="A115">
            <v>1751</v>
          </cell>
          <cell r="B115" t="str">
            <v>TAVERTET-Rupit i Pruit</v>
          </cell>
          <cell r="C115" t="str">
            <v>Tavertet</v>
          </cell>
          <cell r="D115" t="str">
            <v>ES0031448237743001NF0F</v>
          </cell>
          <cell r="E115" t="str">
            <v>FONT DE LA VENA 0, S/N, MOT, RUPIT, 8569, RUPIT I PRUIT, BARCELONA-RUPIT</v>
          </cell>
          <cell r="F115" t="str">
            <v>Q5856338H</v>
          </cell>
          <cell r="G115" t="str">
            <v>En Servei</v>
          </cell>
          <cell r="I115" t="str">
            <v>Particular BT</v>
          </cell>
          <cell r="J115" t="str">
            <v>Soterrada</v>
          </cell>
          <cell r="K115" t="str">
            <v>&gt;500m i &lt;=1000m</v>
          </cell>
          <cell r="M115">
            <v>400</v>
          </cell>
        </row>
        <row r="116">
          <cell r="A116">
            <v>1816</v>
          </cell>
          <cell r="B116" t="str">
            <v>TERRADES</v>
          </cell>
          <cell r="C116" t="str">
            <v>Terrades</v>
          </cell>
          <cell r="D116" t="str">
            <v>ES0031448430441001EM0F</v>
          </cell>
          <cell r="E116" t="str">
            <v>AFUERAS PUIG ESTEBA 0, POL 8,PCL.122, TERRADES, 17731, TERRADES, GIRONA-TERRADES</v>
          </cell>
          <cell r="F116" t="str">
            <v>Q5856338H</v>
          </cell>
          <cell r="G116" t="str">
            <v>En Servei</v>
          </cell>
          <cell r="I116" t="str">
            <v>Companyia</v>
          </cell>
          <cell r="M116">
            <v>400</v>
          </cell>
        </row>
        <row r="117">
          <cell r="A117">
            <v>1811</v>
          </cell>
          <cell r="B117" t="str">
            <v>TIVISSA</v>
          </cell>
          <cell r="C117" t="str">
            <v>Tivissa</v>
          </cell>
          <cell r="D117" t="str">
            <v>ES0031405653854001NN0F</v>
          </cell>
          <cell r="E117" t="str">
            <v>COSTA DE L'ERA 22, ANTENA, TELECOM, TIVISSA, 43746, TIVISSA, TARRAGONA-TIVISSA</v>
          </cell>
          <cell r="F117" t="str">
            <v>Q5856338H</v>
          </cell>
          <cell r="G117" t="str">
            <v>En Servei</v>
          </cell>
          <cell r="I117" t="str">
            <v>Particular BT</v>
          </cell>
          <cell r="J117" t="str">
            <v>Soterrada i Aèria</v>
          </cell>
          <cell r="K117" t="str">
            <v>&gt;500m i &lt;=1000m</v>
          </cell>
          <cell r="M117">
            <v>400</v>
          </cell>
        </row>
        <row r="118">
          <cell r="A118">
            <v>1909</v>
          </cell>
          <cell r="B118" t="str">
            <v>TORÀ-Serra Claret</v>
          </cell>
          <cell r="C118" t="str">
            <v>Torà</v>
          </cell>
          <cell r="D118" t="str">
            <v>ES0031408471380001ZE0F</v>
          </cell>
          <cell r="E118" t="str">
            <v>AFORES 0, POL 10, PCL. 197, TORA, 25750, TORA, LLEIDA-TORA</v>
          </cell>
          <cell r="F118" t="str">
            <v>Q5856338H</v>
          </cell>
          <cell r="G118" t="str">
            <v>En Servei</v>
          </cell>
          <cell r="I118" t="str">
            <v>Particular BT</v>
          </cell>
          <cell r="J118" t="str">
            <v>Soterrada</v>
          </cell>
          <cell r="K118" t="str">
            <v>&lt;=200m</v>
          </cell>
          <cell r="M118">
            <v>400</v>
          </cell>
        </row>
        <row r="119">
          <cell r="A119">
            <v>1893</v>
          </cell>
          <cell r="B119" t="str">
            <v>TORDERA-Àgora Parc</v>
          </cell>
          <cell r="C119" t="str">
            <v>Tordera</v>
          </cell>
          <cell r="D119" t="str">
            <v>ES0031408460800001ZE0F</v>
          </cell>
          <cell r="E119" t="str">
            <v>UR AGORA PARC 0, TELECOM, URBANITZACIO AGORA PARC, 8490, TORDERA, BARCELONA-URBANITZACIO AGORA PARC</v>
          </cell>
          <cell r="F119" t="str">
            <v>Q5856338H</v>
          </cell>
          <cell r="G119" t="str">
            <v>En Servei</v>
          </cell>
          <cell r="I119" t="str">
            <v>Companyia</v>
          </cell>
          <cell r="M119">
            <v>400</v>
          </cell>
        </row>
        <row r="120">
          <cell r="A120">
            <v>1741</v>
          </cell>
          <cell r="B120" t="str">
            <v>TORROELLA MONTGRI-Bombers</v>
          </cell>
          <cell r="C120" t="str">
            <v>Torroella de Montgrí</v>
          </cell>
          <cell r="D120" t="str">
            <v>ES0359000000024315LW0F</v>
          </cell>
          <cell r="E120" t="str">
            <v>AV RIPOLLES 0, PARC BOMBERS, TORRE GRAN, TORROELLA DE MONTGRI, 17257, GIRONA-TORROELLA DE MONTGRI</v>
          </cell>
          <cell r="F120" t="str">
            <v>Q5856338H</v>
          </cell>
          <cell r="G120" t="str">
            <v>En Servei</v>
          </cell>
          <cell r="I120" t="str">
            <v>Particular BT</v>
          </cell>
          <cell r="J120" t="str">
            <v>Soterrada</v>
          </cell>
          <cell r="K120" t="str">
            <v>&lt;=200m</v>
          </cell>
          <cell r="M120">
            <v>400</v>
          </cell>
        </row>
        <row r="121">
          <cell r="A121">
            <v>1732</v>
          </cell>
          <cell r="B121" t="str">
            <v>TOSES-Fornells</v>
          </cell>
          <cell r="C121" t="str">
            <v>Toses</v>
          </cell>
          <cell r="D121" t="str">
            <v>ES0031408376508001BD0F</v>
          </cell>
          <cell r="E121" t="str">
            <v>PARAJE DEL CAL PATLLARI 0, E.S.RADIOCOM, MOT, TOSES, 17536, TOSES, GIRONA-TOSES</v>
          </cell>
          <cell r="F121" t="str">
            <v>Q5856338H</v>
          </cell>
          <cell r="G121" t="str">
            <v>En Servei</v>
          </cell>
          <cell r="I121" t="str">
            <v>Particular BT</v>
          </cell>
          <cell r="J121" t="str">
            <v>Soterrada</v>
          </cell>
          <cell r="K121" t="str">
            <v>&gt;500m i &lt;=1000m</v>
          </cell>
          <cell r="M121" t="str">
            <v>230</v>
          </cell>
        </row>
        <row r="122">
          <cell r="A122">
            <v>1787</v>
          </cell>
          <cell r="B122" t="str">
            <v>TOSES-Nevà</v>
          </cell>
          <cell r="C122" t="str">
            <v>Toses</v>
          </cell>
          <cell r="D122" t="str">
            <v>ES0031405832996001YA0F</v>
          </cell>
          <cell r="E122" t="str">
            <v>LG PARATGE COLLET DE NURIA 1, ALL PUBLIC, NEVA, 17536, TOSES, GIRONA-NEVA</v>
          </cell>
          <cell r="F122" t="str">
            <v>Q5856338H</v>
          </cell>
          <cell r="G122" t="str">
            <v>En Servei</v>
          </cell>
          <cell r="I122" t="str">
            <v>Companyia</v>
          </cell>
          <cell r="M122">
            <v>400</v>
          </cell>
        </row>
        <row r="123">
          <cell r="A123">
            <v>1771</v>
          </cell>
          <cell r="B123" t="str">
            <v>ULLASTRELL-La Creu dels Tres Batlles</v>
          </cell>
          <cell r="C123" t="str">
            <v>Ullastrell</v>
          </cell>
          <cell r="D123" t="str">
            <v>ES0031408447085001PZ0F</v>
          </cell>
          <cell r="E123" t="str">
            <v>UR CAN AMAT 0, CREU3BATLLES, CAN AMAT, 8231, ULLASTRELL, BARCELONA-CAN AMAT</v>
          </cell>
          <cell r="F123" t="str">
            <v>Q5856338H</v>
          </cell>
          <cell r="G123" t="str">
            <v>En Servei</v>
          </cell>
          <cell r="I123" t="str">
            <v>Particular BT</v>
          </cell>
          <cell r="J123" t="str">
            <v>Soterrada</v>
          </cell>
          <cell r="K123" t="str">
            <v>&lt;=200m</v>
          </cell>
          <cell r="M123">
            <v>400</v>
          </cell>
        </row>
        <row r="124">
          <cell r="A124">
            <v>1757</v>
          </cell>
          <cell r="B124" t="str">
            <v>VALLCLARA-Les Forques</v>
          </cell>
          <cell r="C124" t="str">
            <v>Vallclara</v>
          </cell>
          <cell r="D124" t="str">
            <v>ES0031408278428001RJ0F</v>
          </cell>
          <cell r="E124" t="str">
            <v>AV DIPUTACIO 12, TELECOMUNICA, VALLCLARA, 43439, VALLCLARA, TARRAGONA-VALLCLARA</v>
          </cell>
          <cell r="F124" t="str">
            <v>Q5856338H</v>
          </cell>
          <cell r="G124" t="str">
            <v>En Servei</v>
          </cell>
          <cell r="H124" t="str">
            <v>Distribuidora electrica del Bages</v>
          </cell>
          <cell r="I124" t="str">
            <v>Particular BT</v>
          </cell>
          <cell r="J124" t="str">
            <v>Soterrada</v>
          </cell>
          <cell r="K124" t="str">
            <v>&lt;=200m</v>
          </cell>
          <cell r="M124">
            <v>400</v>
          </cell>
        </row>
        <row r="125">
          <cell r="A125">
            <v>1899</v>
          </cell>
          <cell r="B125" t="str">
            <v>VALLIRANA-Can Julià</v>
          </cell>
          <cell r="C125" t="str">
            <v>Vallirana</v>
          </cell>
          <cell r="D125" t="str">
            <v>ES0031408461541001DP0F</v>
          </cell>
          <cell r="E125" t="str">
            <v>GARRAF 31, C.TELECOM., POLIGON INDUSTRIAL, 8759, VALLIRANA, BARCELONA-POLIGON INDUSTRIAL</v>
          </cell>
          <cell r="F125" t="str">
            <v>Q5856338H</v>
          </cell>
          <cell r="G125" t="str">
            <v>En Servei</v>
          </cell>
          <cell r="I125" t="str">
            <v>Particular BT</v>
          </cell>
          <cell r="J125" t="str">
            <v>Aèria</v>
          </cell>
          <cell r="K125" t="str">
            <v>&lt;=200m</v>
          </cell>
          <cell r="M125">
            <v>400</v>
          </cell>
        </row>
        <row r="126">
          <cell r="A126">
            <v>1820</v>
          </cell>
          <cell r="B126" t="str">
            <v>VALLROMANES II</v>
          </cell>
          <cell r="C126" t="str">
            <v>Vallromanes</v>
          </cell>
          <cell r="D126" t="str">
            <v>ES0031408447478001YJ0F</v>
          </cell>
          <cell r="E126" t="str">
            <v>ELS PINS 0, ESQ GIRONA, VALLROMANES, 8188, VALLROMANES, BARCELONA-VALLROMANES</v>
          </cell>
          <cell r="F126" t="str">
            <v>Q5856338H</v>
          </cell>
          <cell r="G126" t="str">
            <v>En Servei</v>
          </cell>
          <cell r="I126" t="str">
            <v>Particular BT</v>
          </cell>
          <cell r="J126" t="str">
            <v>Soterrada</v>
          </cell>
          <cell r="K126" t="str">
            <v>&gt;500m i &lt;=1000m</v>
          </cell>
          <cell r="M126">
            <v>400</v>
          </cell>
        </row>
        <row r="127">
          <cell r="A127">
            <v>1762</v>
          </cell>
          <cell r="B127" t="str">
            <v>VANSA I FORNOLS</v>
          </cell>
          <cell r="C127" t="str">
            <v>Vansa i Fórnols, la</v>
          </cell>
          <cell r="D127" t="str">
            <v>ES0031408425014001MK0F</v>
          </cell>
          <cell r="E127" t="str">
            <v>AFORES 0, POL 1, PCL. 14, LA VANSA I FORNOLS, 25717, LA VANSA I FORNOLS, LLEIDA-LA VANSA I FORNOLS</v>
          </cell>
          <cell r="F127" t="str">
            <v>Q5856338H</v>
          </cell>
          <cell r="G127" t="str">
            <v>En Servei amb Comptador Digital</v>
          </cell>
          <cell r="I127" t="str">
            <v>Particular MT i BT</v>
          </cell>
          <cell r="J127" t="str">
            <v>Soterrada</v>
          </cell>
          <cell r="K127" t="str">
            <v>&gt;500m i &lt;=1000m</v>
          </cell>
          <cell r="L127" t="str">
            <v>Caldria fer una inspecció anual per una empresa de manteniment i cada 3 anys per una OCA.</v>
          </cell>
          <cell r="M127">
            <v>400</v>
          </cell>
        </row>
        <row r="128">
          <cell r="A128">
            <v>1767</v>
          </cell>
          <cell r="B128" t="str">
            <v>VECIANA</v>
          </cell>
          <cell r="C128" t="str">
            <v>Veciana</v>
          </cell>
          <cell r="D128" t="str">
            <v>ES0031408424574001BB0F</v>
          </cell>
          <cell r="E128" t="str">
            <v>AFORES 0, TELECOMUNIC., VECIANA, 8289, VECIANA, BARCELONA-VECIANA</v>
          </cell>
          <cell r="F128" t="str">
            <v>Q5856338H</v>
          </cell>
          <cell r="G128" t="str">
            <v>En Servei</v>
          </cell>
          <cell r="I128" t="str">
            <v>Companyia</v>
          </cell>
          <cell r="M128">
            <v>400</v>
          </cell>
        </row>
        <row r="129">
          <cell r="A129">
            <v>1822</v>
          </cell>
          <cell r="B129" t="str">
            <v>VILADRAU-Guilleries</v>
          </cell>
          <cell r="C129" t="str">
            <v>Viladrau</v>
          </cell>
          <cell r="D129" t="str">
            <v>ES0031408432217001BL0F</v>
          </cell>
          <cell r="E129" t="str">
            <v>UR GUILLERIES 0, POL 1. PARC. 15, VILADRAU, 17406, VILADRAU, GIRONA-VILADRAU</v>
          </cell>
          <cell r="F129" t="str">
            <v>Q5856338H</v>
          </cell>
          <cell r="G129" t="str">
            <v>En Servei</v>
          </cell>
          <cell r="I129" t="str">
            <v>Particular BT</v>
          </cell>
          <cell r="J129" t="str">
            <v>Soterrada</v>
          </cell>
          <cell r="K129" t="str">
            <v>&gt;200m i &lt;=500m</v>
          </cell>
          <cell r="M129">
            <v>400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9"/>
  <sheetViews>
    <sheetView tabSelected="1" workbookViewId="0">
      <selection activeCell="O1" sqref="O1"/>
    </sheetView>
  </sheetViews>
  <sheetFormatPr defaultColWidth="11.42578125" defaultRowHeight="15" x14ac:dyDescent="0.25"/>
  <cols>
    <col min="2" max="2" width="36.7109375" bestFit="1" customWidth="1"/>
  </cols>
  <sheetData>
    <row r="1" spans="1:14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6" t="s">
        <v>13</v>
      </c>
    </row>
    <row r="2" spans="1:14" x14ac:dyDescent="0.25">
      <c r="A2" s="7">
        <v>1828</v>
      </c>
      <c r="B2" s="8" t="s">
        <v>14</v>
      </c>
      <c r="C2" s="7">
        <f>VLOOKUP($A2,[2]Hoja1!$A$2:$P$124,6,0)</f>
        <v>0</v>
      </c>
      <c r="D2" s="7">
        <f>VLOOKUP($A2,[2]Hoja1!$A$2:$P$124,7,0)</f>
        <v>0</v>
      </c>
      <c r="E2" s="7">
        <f>VLOOKUP($A2,[2]Hoja1!$A$2:$P$124,8,0)</f>
        <v>0</v>
      </c>
      <c r="F2" s="7">
        <f>VLOOKUP($A2,[2]Hoja1!$A$2:$P$124,9,0)</f>
        <v>1</v>
      </c>
      <c r="G2" s="7">
        <f>VLOOKUP($A2,[2]Hoja1!$A$2:$P$124,10,0)</f>
        <v>0</v>
      </c>
      <c r="H2" s="7">
        <f>VLOOKUP($A2,[2]Hoja1!$A$2:$P$124,11,0)</f>
        <v>0</v>
      </c>
      <c r="I2" s="7">
        <f>VLOOKUP($A2,[2]Hoja1!$A$2:$P$124,12,0)</f>
        <v>0</v>
      </c>
      <c r="J2" s="7">
        <f>VLOOKUP($A2,[2]Hoja1!$A$2:$P$124,13,0)</f>
        <v>0</v>
      </c>
      <c r="K2" s="7">
        <f>VLOOKUP($A2,[2]Hoja1!$A$2:$P$124,14,0)</f>
        <v>1</v>
      </c>
      <c r="L2" s="7">
        <f>VLOOKUP($A2,[2]Hoja1!$A$2:$P$124,15,0)</f>
        <v>2</v>
      </c>
      <c r="M2" s="9">
        <f>VLOOKUP($A2,[2]Hoja1!$A$2:$P$124,16,0)</f>
        <v>0</v>
      </c>
      <c r="N2" s="10">
        <v>1</v>
      </c>
    </row>
    <row r="3" spans="1:14" x14ac:dyDescent="0.25">
      <c r="A3" s="7">
        <v>1734</v>
      </c>
      <c r="B3" s="8" t="s">
        <v>15</v>
      </c>
      <c r="C3" s="7">
        <f>VLOOKUP($A3,[2]Hoja1!$A$2:$P$124,6,0)</f>
        <v>0</v>
      </c>
      <c r="D3" s="7">
        <f>VLOOKUP($A3,[2]Hoja1!$A$2:$P$124,7,0)</f>
        <v>0</v>
      </c>
      <c r="E3" s="7">
        <f>VLOOKUP($A3,[2]Hoja1!$A$2:$P$124,8,0)</f>
        <v>0</v>
      </c>
      <c r="F3" s="7">
        <f>VLOOKUP($A3,[2]Hoja1!$A$2:$P$124,9,0)</f>
        <v>0</v>
      </c>
      <c r="G3" s="7">
        <f>VLOOKUP($A3,[2]Hoja1!$A$2:$P$124,10,0)</f>
        <v>0</v>
      </c>
      <c r="H3" s="7">
        <f>VLOOKUP($A3,[2]Hoja1!$A$2:$P$124,11,0)</f>
        <v>0</v>
      </c>
      <c r="I3" s="7">
        <f>VLOOKUP($A3,[2]Hoja1!$A$2:$P$124,12,0)</f>
        <v>0</v>
      </c>
      <c r="J3" s="7">
        <f>VLOOKUP($A3,[2]Hoja1!$A$2:$P$124,13,0)</f>
        <v>0</v>
      </c>
      <c r="K3" s="7">
        <f>VLOOKUP($A3,[2]Hoja1!$A$2:$P$124,14,0)</f>
        <v>0</v>
      </c>
      <c r="L3" s="7">
        <f>VLOOKUP($A3,[2]Hoja1!$A$2:$P$124,15,0)</f>
        <v>1</v>
      </c>
      <c r="M3" s="9">
        <f>VLOOKUP($A3,[2]Hoja1!$A$2:$P$124,16,0)</f>
        <v>0</v>
      </c>
      <c r="N3" s="10">
        <v>1</v>
      </c>
    </row>
    <row r="4" spans="1:14" x14ac:dyDescent="0.25">
      <c r="A4" s="7">
        <v>1761</v>
      </c>
      <c r="B4" s="8" t="s">
        <v>16</v>
      </c>
      <c r="C4" s="7">
        <f>VLOOKUP($A4,[2]Hoja1!$A$2:$P$124,6,0)</f>
        <v>0</v>
      </c>
      <c r="D4" s="7">
        <f>VLOOKUP($A4,[2]Hoja1!$A$2:$P$124,7,0)</f>
        <v>0</v>
      </c>
      <c r="E4" s="7">
        <f>VLOOKUP($A4,[2]Hoja1!$A$2:$P$124,8,0)</f>
        <v>0</v>
      </c>
      <c r="F4" s="7">
        <f>VLOOKUP($A4,[2]Hoja1!$A$2:$P$124,9,0)</f>
        <v>0</v>
      </c>
      <c r="G4" s="7">
        <f>VLOOKUP($A4,[2]Hoja1!$A$2:$P$124,10,0)</f>
        <v>0</v>
      </c>
      <c r="H4" s="7">
        <f>VLOOKUP($A4,[2]Hoja1!$A$2:$P$124,11,0)</f>
        <v>0</v>
      </c>
      <c r="I4" s="7">
        <f>VLOOKUP($A4,[2]Hoja1!$A$2:$P$124,12,0)</f>
        <v>0</v>
      </c>
      <c r="J4" s="7">
        <f>VLOOKUP($A4,[2]Hoja1!$A$2:$P$124,13,0)</f>
        <v>0</v>
      </c>
      <c r="K4" s="7">
        <f>VLOOKUP($A4,[2]Hoja1!$A$2:$P$124,14,0)</f>
        <v>1</v>
      </c>
      <c r="L4" s="7">
        <f>VLOOKUP($A4,[2]Hoja1!$A$2:$P$124,15,0)</f>
        <v>2</v>
      </c>
      <c r="M4" s="9">
        <f>VLOOKUP($A4,[2]Hoja1!$A$2:$P$124,16,0)</f>
        <v>1</v>
      </c>
      <c r="N4" s="10"/>
    </row>
    <row r="5" spans="1:14" x14ac:dyDescent="0.25">
      <c r="A5" s="7">
        <v>1785</v>
      </c>
      <c r="B5" s="8" t="s">
        <v>17</v>
      </c>
      <c r="C5" s="7">
        <f>VLOOKUP($A5,[2]Hoja1!$A$2:$P$124,6,0)</f>
        <v>0</v>
      </c>
      <c r="D5" s="7">
        <f>VLOOKUP($A5,[2]Hoja1!$A$2:$P$124,7,0)</f>
        <v>0</v>
      </c>
      <c r="E5" s="7">
        <f>VLOOKUP($A5,[2]Hoja1!$A$2:$P$124,8,0)</f>
        <v>0</v>
      </c>
      <c r="F5" s="7">
        <f>VLOOKUP($A5,[2]Hoja1!$A$2:$P$124,9,0)</f>
        <v>0</v>
      </c>
      <c r="G5" s="7">
        <f>VLOOKUP($A5,[2]Hoja1!$A$2:$P$124,10,0)</f>
        <v>0</v>
      </c>
      <c r="H5" s="7">
        <f>VLOOKUP($A5,[2]Hoja1!$A$2:$P$124,11,0)</f>
        <v>0</v>
      </c>
      <c r="I5" s="7">
        <f>VLOOKUP($A5,[2]Hoja1!$A$2:$P$124,12,0)</f>
        <v>0</v>
      </c>
      <c r="J5" s="7">
        <f>VLOOKUP($A5,[2]Hoja1!$A$2:$P$124,13,0)</f>
        <v>0</v>
      </c>
      <c r="K5" s="7">
        <f>VLOOKUP($A5,[2]Hoja1!$A$2:$P$124,14,0)</f>
        <v>1</v>
      </c>
      <c r="L5" s="7">
        <f>VLOOKUP($A5,[2]Hoja1!$A$2:$P$124,15,0)</f>
        <v>1</v>
      </c>
      <c r="M5" s="9">
        <f>VLOOKUP($A5,[2]Hoja1!$A$2:$P$124,16,0)</f>
        <v>1</v>
      </c>
      <c r="N5" s="10"/>
    </row>
    <row r="6" spans="1:14" x14ac:dyDescent="0.25">
      <c r="A6" s="7">
        <v>1854</v>
      </c>
      <c r="B6" s="8" t="s">
        <v>18</v>
      </c>
      <c r="C6" s="7">
        <f>VLOOKUP($A6,[2]Hoja1!$A$2:$P$124,6,0)</f>
        <v>0</v>
      </c>
      <c r="D6" s="7">
        <f>VLOOKUP($A6,[2]Hoja1!$A$2:$P$124,7,0)</f>
        <v>0</v>
      </c>
      <c r="E6" s="7">
        <f>VLOOKUP($A6,[2]Hoja1!$A$2:$P$124,8,0)</f>
        <v>0</v>
      </c>
      <c r="F6" s="7">
        <f>VLOOKUP($A6,[2]Hoja1!$A$2:$P$124,9,0)</f>
        <v>0</v>
      </c>
      <c r="G6" s="7">
        <f>VLOOKUP($A6,[2]Hoja1!$A$2:$P$124,10,0)</f>
        <v>0</v>
      </c>
      <c r="H6" s="7">
        <f>VLOOKUP($A6,[2]Hoja1!$A$2:$P$124,11,0)</f>
        <v>0</v>
      </c>
      <c r="I6" s="7">
        <f>VLOOKUP($A6,[2]Hoja1!$A$2:$P$124,12,0)</f>
        <v>0</v>
      </c>
      <c r="J6" s="7">
        <f>VLOOKUP($A6,[2]Hoja1!$A$2:$P$124,13,0)</f>
        <v>0</v>
      </c>
      <c r="K6" s="7">
        <f>VLOOKUP($A6,[2]Hoja1!$A$2:$P$124,14,0)</f>
        <v>1</v>
      </c>
      <c r="L6" s="7">
        <f>VLOOKUP($A6,[2]Hoja1!$A$2:$P$124,15,0)</f>
        <v>1</v>
      </c>
      <c r="M6" s="9">
        <f>VLOOKUP($A6,[2]Hoja1!$A$2:$P$124,16,0)</f>
        <v>1</v>
      </c>
      <c r="N6" s="10"/>
    </row>
    <row r="7" spans="1:14" x14ac:dyDescent="0.25">
      <c r="A7" s="7">
        <v>1773</v>
      </c>
      <c r="B7" s="8" t="s">
        <v>19</v>
      </c>
      <c r="C7" s="7">
        <f>VLOOKUP($A7,[2]Hoja1!$A$2:$P$124,6,0)</f>
        <v>0</v>
      </c>
      <c r="D7" s="7">
        <f>VLOOKUP($A7,[2]Hoja1!$A$2:$P$124,7,0)</f>
        <v>0</v>
      </c>
      <c r="E7" s="7">
        <f>VLOOKUP($A7,[2]Hoja1!$A$2:$P$124,8,0)</f>
        <v>0</v>
      </c>
      <c r="F7" s="7">
        <f>VLOOKUP($A7,[2]Hoja1!$A$2:$P$124,9,0)</f>
        <v>0</v>
      </c>
      <c r="G7" s="7">
        <f>VLOOKUP($A7,[2]Hoja1!$A$2:$P$124,10,0)</f>
        <v>0</v>
      </c>
      <c r="H7" s="7">
        <f>VLOOKUP($A7,[2]Hoja1!$A$2:$P$124,11,0)</f>
        <v>0</v>
      </c>
      <c r="I7" s="7">
        <f>VLOOKUP($A7,[2]Hoja1!$A$2:$P$124,12,0)</f>
        <v>0</v>
      </c>
      <c r="J7" s="7">
        <f>VLOOKUP($A7,[2]Hoja1!$A$2:$P$124,13,0)</f>
        <v>0</v>
      </c>
      <c r="K7" s="7">
        <f>VLOOKUP($A7,[2]Hoja1!$A$2:$P$124,14,0)</f>
        <v>1</v>
      </c>
      <c r="L7" s="7">
        <f>VLOOKUP($A7,[2]Hoja1!$A$2:$P$124,15,0)</f>
        <v>1</v>
      </c>
      <c r="M7" s="9">
        <f>VLOOKUP($A7,[2]Hoja1!$A$2:$P$124,16,0)</f>
        <v>0</v>
      </c>
      <c r="N7" s="10"/>
    </row>
    <row r="8" spans="1:14" x14ac:dyDescent="0.25">
      <c r="A8" s="7">
        <v>1794</v>
      </c>
      <c r="B8" s="8" t="s">
        <v>20</v>
      </c>
      <c r="C8" s="7">
        <f>VLOOKUP($A8,[2]Hoja1!$A$2:$P$124,6,0)</f>
        <v>0</v>
      </c>
      <c r="D8" s="7">
        <f>VLOOKUP($A8,[2]Hoja1!$A$2:$P$124,7,0)</f>
        <v>0</v>
      </c>
      <c r="E8" s="7">
        <f>VLOOKUP($A8,[2]Hoja1!$A$2:$P$124,8,0)</f>
        <v>0</v>
      </c>
      <c r="F8" s="7">
        <f>VLOOKUP($A8,[2]Hoja1!$A$2:$P$124,9,0)</f>
        <v>0</v>
      </c>
      <c r="G8" s="7">
        <f>VLOOKUP($A8,[2]Hoja1!$A$2:$P$124,10,0)</f>
        <v>0</v>
      </c>
      <c r="H8" s="7">
        <f>VLOOKUP($A8,[2]Hoja1!$A$2:$P$124,11,0)</f>
        <v>0</v>
      </c>
      <c r="I8" s="7">
        <f>VLOOKUP($A8,[2]Hoja1!$A$2:$P$124,12,0)</f>
        <v>0</v>
      </c>
      <c r="J8" s="7">
        <f>VLOOKUP($A8,[2]Hoja1!$A$2:$P$124,13,0)</f>
        <v>0</v>
      </c>
      <c r="K8" s="7">
        <f>VLOOKUP($A8,[2]Hoja1!$A$2:$P$124,14,0)</f>
        <v>1</v>
      </c>
      <c r="L8" s="7">
        <f>VLOOKUP($A8,[2]Hoja1!$A$2:$P$124,15,0)</f>
        <v>1</v>
      </c>
      <c r="M8" s="9">
        <f>VLOOKUP($A8,[2]Hoja1!$A$2:$P$124,16,0)</f>
        <v>2</v>
      </c>
      <c r="N8" s="10"/>
    </row>
    <row r="9" spans="1:14" x14ac:dyDescent="0.25">
      <c r="A9" s="7">
        <v>1881</v>
      </c>
      <c r="B9" s="8" t="s">
        <v>21</v>
      </c>
      <c r="C9" s="7">
        <f>VLOOKUP($A9,[2]Hoja1!$A$2:$P$124,6,0)</f>
        <v>0</v>
      </c>
      <c r="D9" s="7">
        <f>VLOOKUP($A9,[2]Hoja1!$A$2:$P$124,7,0)</f>
        <v>0</v>
      </c>
      <c r="E9" s="7">
        <f>VLOOKUP($A9,[2]Hoja1!$A$2:$P$124,8,0)</f>
        <v>0</v>
      </c>
      <c r="F9" s="7">
        <f>VLOOKUP($A9,[2]Hoja1!$A$2:$P$124,9,0)</f>
        <v>0</v>
      </c>
      <c r="G9" s="7">
        <f>VLOOKUP($A9,[2]Hoja1!$A$2:$P$124,10,0)</f>
        <v>0</v>
      </c>
      <c r="H9" s="7">
        <f>VLOOKUP($A9,[2]Hoja1!$A$2:$P$124,11,0)</f>
        <v>0</v>
      </c>
      <c r="I9" s="7">
        <f>VLOOKUP($A9,[2]Hoja1!$A$2:$P$124,12,0)</f>
        <v>0</v>
      </c>
      <c r="J9" s="7">
        <f>VLOOKUP($A9,[2]Hoja1!$A$2:$P$124,13,0)</f>
        <v>0</v>
      </c>
      <c r="K9" s="7">
        <f>VLOOKUP($A9,[2]Hoja1!$A$2:$P$124,14,0)</f>
        <v>1</v>
      </c>
      <c r="L9" s="7">
        <f>VLOOKUP($A9,[2]Hoja1!$A$2:$P$124,15,0)</f>
        <v>0</v>
      </c>
      <c r="M9" s="9">
        <f>VLOOKUP($A9,[2]Hoja1!$A$2:$P$124,16,0)</f>
        <v>0</v>
      </c>
      <c r="N9" s="10"/>
    </row>
    <row r="10" spans="1:14" x14ac:dyDescent="0.25">
      <c r="A10" s="7">
        <v>1755</v>
      </c>
      <c r="B10" s="8" t="s">
        <v>22</v>
      </c>
      <c r="C10" s="7">
        <f>VLOOKUP($A10,[2]Hoja1!$A$2:$P$124,6,0)</f>
        <v>0</v>
      </c>
      <c r="D10" s="7">
        <f>VLOOKUP($A10,[2]Hoja1!$A$2:$P$124,7,0)</f>
        <v>0</v>
      </c>
      <c r="E10" s="7">
        <f>VLOOKUP($A10,[2]Hoja1!$A$2:$P$124,8,0)</f>
        <v>0</v>
      </c>
      <c r="F10" s="7">
        <f>VLOOKUP($A10,[2]Hoja1!$A$2:$P$124,9,0)</f>
        <v>0</v>
      </c>
      <c r="G10" s="7">
        <f>VLOOKUP($A10,[2]Hoja1!$A$2:$P$124,10,0)</f>
        <v>0</v>
      </c>
      <c r="H10" s="7">
        <f>VLOOKUP($A10,[2]Hoja1!$A$2:$P$124,11,0)</f>
        <v>0</v>
      </c>
      <c r="I10" s="7">
        <f>VLOOKUP($A10,[2]Hoja1!$A$2:$P$124,12,0)</f>
        <v>0</v>
      </c>
      <c r="J10" s="7">
        <f>VLOOKUP($A10,[2]Hoja1!$A$2:$P$124,13,0)</f>
        <v>0</v>
      </c>
      <c r="K10" s="7">
        <f>VLOOKUP($A10,[2]Hoja1!$A$2:$P$124,14,0)</f>
        <v>0</v>
      </c>
      <c r="L10" s="7">
        <f>VLOOKUP($A10,[2]Hoja1!$A$2:$P$124,15,0)</f>
        <v>2</v>
      </c>
      <c r="M10" s="9">
        <f>VLOOKUP($A10,[2]Hoja1!$A$2:$P$124,16,0)</f>
        <v>0</v>
      </c>
      <c r="N10" s="10">
        <v>1</v>
      </c>
    </row>
    <row r="11" spans="1:14" x14ac:dyDescent="0.25">
      <c r="A11" s="7">
        <v>1780</v>
      </c>
      <c r="B11" s="8" t="s">
        <v>23</v>
      </c>
      <c r="C11" s="7">
        <f>VLOOKUP($A11,[2]Hoja1!$A$2:$P$124,6,0)</f>
        <v>0</v>
      </c>
      <c r="D11" s="7">
        <f>VLOOKUP($A11,[2]Hoja1!$A$2:$P$124,7,0)</f>
        <v>0</v>
      </c>
      <c r="E11" s="7">
        <f>VLOOKUP($A11,[2]Hoja1!$A$2:$P$124,8,0)</f>
        <v>0</v>
      </c>
      <c r="F11" s="7">
        <f>VLOOKUP($A11,[2]Hoja1!$A$2:$P$124,9,0)</f>
        <v>0</v>
      </c>
      <c r="G11" s="7">
        <f>VLOOKUP($A11,[2]Hoja1!$A$2:$P$124,10,0)</f>
        <v>0</v>
      </c>
      <c r="H11" s="7">
        <f>VLOOKUP($A11,[2]Hoja1!$A$2:$P$124,11,0)</f>
        <v>0</v>
      </c>
      <c r="I11" s="7">
        <f>VLOOKUP($A11,[2]Hoja1!$A$2:$P$124,12,0)</f>
        <v>0</v>
      </c>
      <c r="J11" s="7">
        <f>VLOOKUP($A11,[2]Hoja1!$A$2:$P$124,13,0)</f>
        <v>1</v>
      </c>
      <c r="K11" s="7">
        <f>VLOOKUP($A11,[2]Hoja1!$A$2:$P$124,14,0)</f>
        <v>1</v>
      </c>
      <c r="L11" s="7">
        <f>VLOOKUP($A11,[2]Hoja1!$A$2:$P$124,15,0)</f>
        <v>1</v>
      </c>
      <c r="M11" s="9">
        <f>VLOOKUP($A11,[2]Hoja1!$A$2:$P$124,16,0)</f>
        <v>0</v>
      </c>
      <c r="N11" s="10"/>
    </row>
    <row r="12" spans="1:14" x14ac:dyDescent="0.25">
      <c r="A12" s="7">
        <v>1770</v>
      </c>
      <c r="B12" s="8" t="s">
        <v>24</v>
      </c>
      <c r="C12" s="7">
        <f>VLOOKUP($A12,[2]Hoja1!$A$2:$P$124,6,0)</f>
        <v>0</v>
      </c>
      <c r="D12" s="7">
        <f>VLOOKUP($A12,[2]Hoja1!$A$2:$P$124,7,0)</f>
        <v>0</v>
      </c>
      <c r="E12" s="7">
        <f>VLOOKUP($A12,[2]Hoja1!$A$2:$P$124,8,0)</f>
        <v>0</v>
      </c>
      <c r="F12" s="7">
        <f>VLOOKUP($A12,[2]Hoja1!$A$2:$P$124,9,0)</f>
        <v>0</v>
      </c>
      <c r="G12" s="7">
        <f>VLOOKUP($A12,[2]Hoja1!$A$2:$P$124,10,0)</f>
        <v>0</v>
      </c>
      <c r="H12" s="7">
        <f>VLOOKUP($A12,[2]Hoja1!$A$2:$P$124,11,0)</f>
        <v>0</v>
      </c>
      <c r="I12" s="7">
        <f>VLOOKUP($A12,[2]Hoja1!$A$2:$P$124,12,0)</f>
        <v>0</v>
      </c>
      <c r="J12" s="7">
        <f>VLOOKUP($A12,[2]Hoja1!$A$2:$P$124,13,0)</f>
        <v>0</v>
      </c>
      <c r="K12" s="7">
        <f>VLOOKUP($A12,[2]Hoja1!$A$2:$P$124,14,0)</f>
        <v>1</v>
      </c>
      <c r="L12" s="7">
        <f>VLOOKUP($A12,[2]Hoja1!$A$2:$P$124,15,0)</f>
        <v>1</v>
      </c>
      <c r="M12" s="9">
        <f>VLOOKUP($A12,[2]Hoja1!$A$2:$P$124,16,0)</f>
        <v>0</v>
      </c>
      <c r="N12" s="10"/>
    </row>
    <row r="13" spans="1:14" x14ac:dyDescent="0.25">
      <c r="A13" s="7">
        <v>1841</v>
      </c>
      <c r="B13" s="8" t="s">
        <v>25</v>
      </c>
      <c r="C13" s="7">
        <f>VLOOKUP($A13,[2]Hoja1!$A$2:$P$124,6,0)</f>
        <v>0</v>
      </c>
      <c r="D13" s="7">
        <f>VLOOKUP($A13,[2]Hoja1!$A$2:$P$124,7,0)</f>
        <v>0</v>
      </c>
      <c r="E13" s="7">
        <f>VLOOKUP($A13,[2]Hoja1!$A$2:$P$124,8,0)</f>
        <v>0</v>
      </c>
      <c r="F13" s="7">
        <f>VLOOKUP($A13,[2]Hoja1!$A$2:$P$124,9,0)</f>
        <v>0</v>
      </c>
      <c r="G13" s="7">
        <f>VLOOKUP($A13,[2]Hoja1!$A$2:$P$124,10,0)</f>
        <v>0</v>
      </c>
      <c r="H13" s="7">
        <f>VLOOKUP($A13,[2]Hoja1!$A$2:$P$124,11,0)</f>
        <v>1</v>
      </c>
      <c r="I13" s="7">
        <f>VLOOKUP($A13,[2]Hoja1!$A$2:$P$124,12,0)</f>
        <v>0</v>
      </c>
      <c r="J13" s="7">
        <f>VLOOKUP($A13,[2]Hoja1!$A$2:$P$124,13,0)</f>
        <v>0</v>
      </c>
      <c r="K13" s="7">
        <f>VLOOKUP($A13,[2]Hoja1!$A$2:$P$124,14,0)</f>
        <v>1</v>
      </c>
      <c r="L13" s="7">
        <f>VLOOKUP($A13,[2]Hoja1!$A$2:$P$124,15,0)</f>
        <v>2</v>
      </c>
      <c r="M13" s="9">
        <f>VLOOKUP($A13,[2]Hoja1!$A$2:$P$124,16,0)</f>
        <v>2</v>
      </c>
      <c r="N13" s="10"/>
    </row>
    <row r="14" spans="1:14" x14ac:dyDescent="0.25">
      <c r="A14" s="7">
        <v>1739</v>
      </c>
      <c r="B14" s="8" t="s">
        <v>26</v>
      </c>
      <c r="C14" s="7">
        <f>VLOOKUP($A14,[2]Hoja1!$A$2:$P$124,6,0)</f>
        <v>0</v>
      </c>
      <c r="D14" s="7">
        <f>VLOOKUP($A14,[2]Hoja1!$A$2:$P$124,7,0)</f>
        <v>0</v>
      </c>
      <c r="E14" s="7">
        <f>VLOOKUP($A14,[2]Hoja1!$A$2:$P$124,8,0)</f>
        <v>0</v>
      </c>
      <c r="F14" s="7">
        <f>VLOOKUP($A14,[2]Hoja1!$A$2:$P$124,9,0)</f>
        <v>0</v>
      </c>
      <c r="G14" s="7">
        <f>VLOOKUP($A14,[2]Hoja1!$A$2:$P$124,10,0)</f>
        <v>0</v>
      </c>
      <c r="H14" s="7">
        <f>VLOOKUP($A14,[2]Hoja1!$A$2:$P$124,11,0)</f>
        <v>0</v>
      </c>
      <c r="I14" s="7">
        <f>VLOOKUP($A14,[2]Hoja1!$A$2:$P$124,12,0)</f>
        <v>0</v>
      </c>
      <c r="J14" s="7">
        <f>VLOOKUP($A14,[2]Hoja1!$A$2:$P$124,13,0)</f>
        <v>0</v>
      </c>
      <c r="K14" s="7">
        <f>VLOOKUP($A14,[2]Hoja1!$A$2:$P$124,14,0)</f>
        <v>1</v>
      </c>
      <c r="L14" s="7">
        <f>VLOOKUP($A14,[2]Hoja1!$A$2:$P$124,15,0)</f>
        <v>1</v>
      </c>
      <c r="M14" s="9">
        <f>VLOOKUP($A14,[2]Hoja1!$A$2:$P$124,16,0)</f>
        <v>1</v>
      </c>
      <c r="N14" s="10"/>
    </row>
    <row r="15" spans="1:14" x14ac:dyDescent="0.25">
      <c r="A15" s="7">
        <v>1774</v>
      </c>
      <c r="B15" s="8" t="s">
        <v>27</v>
      </c>
      <c r="C15" s="7">
        <f>VLOOKUP($A15,[2]Hoja1!$A$2:$P$124,6,0)</f>
        <v>0</v>
      </c>
      <c r="D15" s="7">
        <f>VLOOKUP($A15,[2]Hoja1!$A$2:$P$124,7,0)</f>
        <v>0</v>
      </c>
      <c r="E15" s="7">
        <f>VLOOKUP($A15,[2]Hoja1!$A$2:$P$124,8,0)</f>
        <v>0</v>
      </c>
      <c r="F15" s="7">
        <f>VLOOKUP($A15,[2]Hoja1!$A$2:$P$124,9,0)</f>
        <v>0</v>
      </c>
      <c r="G15" s="7">
        <f>VLOOKUP($A15,[2]Hoja1!$A$2:$P$124,10,0)</f>
        <v>0</v>
      </c>
      <c r="H15" s="7">
        <f>VLOOKUP($A15,[2]Hoja1!$A$2:$P$124,11,0)</f>
        <v>0</v>
      </c>
      <c r="I15" s="7">
        <f>VLOOKUP($A15,[2]Hoja1!$A$2:$P$124,12,0)</f>
        <v>0</v>
      </c>
      <c r="J15" s="7">
        <f>VLOOKUP($A15,[2]Hoja1!$A$2:$P$124,13,0)</f>
        <v>0</v>
      </c>
      <c r="K15" s="7">
        <f>VLOOKUP($A15,[2]Hoja1!$A$2:$P$124,14,0)</f>
        <v>1</v>
      </c>
      <c r="L15" s="7">
        <f>VLOOKUP($A15,[2]Hoja1!$A$2:$P$124,15,0)</f>
        <v>0</v>
      </c>
      <c r="M15" s="9">
        <f>VLOOKUP($A15,[2]Hoja1!$A$2:$P$124,16,0)</f>
        <v>1</v>
      </c>
      <c r="N15" s="10"/>
    </row>
    <row r="16" spans="1:14" x14ac:dyDescent="0.25">
      <c r="A16" s="7">
        <v>1824</v>
      </c>
      <c r="B16" s="8" t="s">
        <v>28</v>
      </c>
      <c r="C16" s="7">
        <f>VLOOKUP($A16,[2]Hoja1!$A$2:$P$124,6,0)</f>
        <v>0</v>
      </c>
      <c r="D16" s="7">
        <f>VLOOKUP($A16,[2]Hoja1!$A$2:$P$124,7,0)</f>
        <v>0</v>
      </c>
      <c r="E16" s="7">
        <f>VLOOKUP($A16,[2]Hoja1!$A$2:$P$124,8,0)</f>
        <v>0</v>
      </c>
      <c r="F16" s="7">
        <f>VLOOKUP($A16,[2]Hoja1!$A$2:$P$124,9,0)</f>
        <v>0</v>
      </c>
      <c r="G16" s="7">
        <f>VLOOKUP($A16,[2]Hoja1!$A$2:$P$124,10,0)</f>
        <v>0</v>
      </c>
      <c r="H16" s="7">
        <f>VLOOKUP($A16,[2]Hoja1!$A$2:$P$124,11,0)</f>
        <v>0</v>
      </c>
      <c r="I16" s="7">
        <f>VLOOKUP($A16,[2]Hoja1!$A$2:$P$124,12,0)</f>
        <v>0</v>
      </c>
      <c r="J16" s="7">
        <f>VLOOKUP($A16,[2]Hoja1!$A$2:$P$124,13,0)</f>
        <v>0</v>
      </c>
      <c r="K16" s="7">
        <f>VLOOKUP($A16,[2]Hoja1!$A$2:$P$124,14,0)</f>
        <v>1</v>
      </c>
      <c r="L16" s="7">
        <f>VLOOKUP($A16,[2]Hoja1!$A$2:$P$124,15,0)</f>
        <v>1</v>
      </c>
      <c r="M16" s="9">
        <f>VLOOKUP($A16,[2]Hoja1!$A$2:$P$124,16,0)</f>
        <v>1</v>
      </c>
      <c r="N16" s="10"/>
    </row>
    <row r="17" spans="1:14" x14ac:dyDescent="0.25">
      <c r="A17" s="7">
        <v>1778</v>
      </c>
      <c r="B17" s="8" t="s">
        <v>29</v>
      </c>
      <c r="C17" s="7">
        <f>VLOOKUP($A17,[2]Hoja1!$A$2:$P$124,6,0)</f>
        <v>0</v>
      </c>
      <c r="D17" s="7">
        <f>VLOOKUP($A17,[2]Hoja1!$A$2:$P$124,7,0)</f>
        <v>0</v>
      </c>
      <c r="E17" s="7">
        <f>VLOOKUP($A17,[2]Hoja1!$A$2:$P$124,8,0)</f>
        <v>0</v>
      </c>
      <c r="F17" s="7">
        <f>VLOOKUP($A17,[2]Hoja1!$A$2:$P$124,9,0)</f>
        <v>0</v>
      </c>
      <c r="G17" s="7">
        <f>VLOOKUP($A17,[2]Hoja1!$A$2:$P$124,10,0)</f>
        <v>0</v>
      </c>
      <c r="H17" s="7">
        <f>VLOOKUP($A17,[2]Hoja1!$A$2:$P$124,11,0)</f>
        <v>0</v>
      </c>
      <c r="I17" s="7">
        <f>VLOOKUP($A17,[2]Hoja1!$A$2:$P$124,12,0)</f>
        <v>0</v>
      </c>
      <c r="J17" s="7">
        <f>VLOOKUP($A17,[2]Hoja1!$A$2:$P$124,13,0)</f>
        <v>1</v>
      </c>
      <c r="K17" s="7">
        <f>VLOOKUP($A17,[2]Hoja1!$A$2:$P$124,14,0)</f>
        <v>1</v>
      </c>
      <c r="L17" s="7">
        <f>VLOOKUP($A17,[2]Hoja1!$A$2:$P$124,15,0)</f>
        <v>1</v>
      </c>
      <c r="M17" s="9">
        <f>VLOOKUP($A17,[2]Hoja1!$A$2:$P$124,16,0)</f>
        <v>1</v>
      </c>
      <c r="N17" s="10"/>
    </row>
    <row r="18" spans="1:14" x14ac:dyDescent="0.25">
      <c r="A18" s="7">
        <v>1860</v>
      </c>
      <c r="B18" s="8" t="s">
        <v>30</v>
      </c>
      <c r="C18" s="7">
        <f>VLOOKUP($A18,[2]Hoja1!$A$2:$P$124,6,0)</f>
        <v>0</v>
      </c>
      <c r="D18" s="7">
        <f>VLOOKUP($A18,[2]Hoja1!$A$2:$P$124,7,0)</f>
        <v>0</v>
      </c>
      <c r="E18" s="7">
        <f>VLOOKUP($A18,[2]Hoja1!$A$2:$P$124,8,0)</f>
        <v>0</v>
      </c>
      <c r="F18" s="7">
        <f>VLOOKUP($A18,[2]Hoja1!$A$2:$P$124,9,0)</f>
        <v>1</v>
      </c>
      <c r="G18" s="7">
        <f>VLOOKUP($A18,[2]Hoja1!$A$2:$P$124,10,0)</f>
        <v>0</v>
      </c>
      <c r="H18" s="7">
        <f>VLOOKUP($A18,[2]Hoja1!$A$2:$P$124,11,0)</f>
        <v>0</v>
      </c>
      <c r="I18" s="7">
        <f>VLOOKUP($A18,[2]Hoja1!$A$2:$P$124,12,0)</f>
        <v>0</v>
      </c>
      <c r="J18" s="7">
        <f>VLOOKUP($A18,[2]Hoja1!$A$2:$P$124,13,0)</f>
        <v>1</v>
      </c>
      <c r="K18" s="7">
        <f>VLOOKUP($A18,[2]Hoja1!$A$2:$P$124,14,0)</f>
        <v>1</v>
      </c>
      <c r="L18" s="7">
        <f>VLOOKUP($A18,[2]Hoja1!$A$2:$P$124,15,0)</f>
        <v>2</v>
      </c>
      <c r="M18" s="9">
        <f>VLOOKUP($A18,[2]Hoja1!$A$2:$P$124,16,0)</f>
        <v>0</v>
      </c>
      <c r="N18" s="10">
        <v>1</v>
      </c>
    </row>
    <row r="19" spans="1:14" x14ac:dyDescent="0.25">
      <c r="A19" s="7">
        <v>1807</v>
      </c>
      <c r="B19" s="8" t="s">
        <v>31</v>
      </c>
      <c r="C19" s="7">
        <f>VLOOKUP($A19,[2]Hoja1!$A$2:$P$124,6,0)</f>
        <v>0</v>
      </c>
      <c r="D19" s="7">
        <f>VLOOKUP($A19,[2]Hoja1!$A$2:$P$124,7,0)</f>
        <v>0</v>
      </c>
      <c r="E19" s="7">
        <f>VLOOKUP($A19,[2]Hoja1!$A$2:$P$124,8,0)</f>
        <v>0</v>
      </c>
      <c r="F19" s="7">
        <f>VLOOKUP($A19,[2]Hoja1!$A$2:$P$124,9,0)</f>
        <v>0</v>
      </c>
      <c r="G19" s="7">
        <f>VLOOKUP($A19,[2]Hoja1!$A$2:$P$124,10,0)</f>
        <v>0</v>
      </c>
      <c r="H19" s="7">
        <f>VLOOKUP($A19,[2]Hoja1!$A$2:$P$124,11,0)</f>
        <v>0</v>
      </c>
      <c r="I19" s="7">
        <f>VLOOKUP($A19,[2]Hoja1!$A$2:$P$124,12,0)</f>
        <v>0</v>
      </c>
      <c r="J19" s="7">
        <f>VLOOKUP($A19,[2]Hoja1!$A$2:$P$124,13,0)</f>
        <v>0</v>
      </c>
      <c r="K19" s="7">
        <f>VLOOKUP($A19,[2]Hoja1!$A$2:$P$124,14,0)</f>
        <v>0</v>
      </c>
      <c r="L19" s="7">
        <f>VLOOKUP($A19,[2]Hoja1!$A$2:$P$124,15,0)</f>
        <v>1</v>
      </c>
      <c r="M19" s="9">
        <f>VLOOKUP($A19,[2]Hoja1!$A$2:$P$124,16,0)</f>
        <v>0</v>
      </c>
      <c r="N19" s="10"/>
    </row>
    <row r="20" spans="1:14" x14ac:dyDescent="0.25">
      <c r="A20" s="7">
        <v>1907</v>
      </c>
      <c r="B20" s="8" t="s">
        <v>32</v>
      </c>
      <c r="C20" s="7">
        <f>VLOOKUP($A20,[2]Hoja1!$A$2:$P$124,6,0)</f>
        <v>0</v>
      </c>
      <c r="D20" s="7">
        <f>VLOOKUP($A20,[2]Hoja1!$A$2:$P$124,7,0)</f>
        <v>0</v>
      </c>
      <c r="E20" s="7">
        <f>VLOOKUP($A20,[2]Hoja1!$A$2:$P$124,8,0)</f>
        <v>0</v>
      </c>
      <c r="F20" s="7">
        <f>VLOOKUP($A20,[2]Hoja1!$A$2:$P$124,9,0)</f>
        <v>0</v>
      </c>
      <c r="G20" s="7">
        <f>VLOOKUP($A20,[2]Hoja1!$A$2:$P$124,10,0)</f>
        <v>0</v>
      </c>
      <c r="H20" s="7">
        <f>VLOOKUP($A20,[2]Hoja1!$A$2:$P$124,11,0)</f>
        <v>0</v>
      </c>
      <c r="I20" s="7">
        <f>VLOOKUP($A20,[2]Hoja1!$A$2:$P$124,12,0)</f>
        <v>0</v>
      </c>
      <c r="J20" s="7">
        <f>VLOOKUP($A20,[2]Hoja1!$A$2:$P$124,13,0)</f>
        <v>0</v>
      </c>
      <c r="K20" s="7">
        <f>VLOOKUP($A20,[2]Hoja1!$A$2:$P$124,14,0)</f>
        <v>1</v>
      </c>
      <c r="L20" s="7">
        <f>VLOOKUP($A20,[2]Hoja1!$A$2:$P$124,15,0)</f>
        <v>1</v>
      </c>
      <c r="M20" s="9">
        <f>VLOOKUP($A20,[2]Hoja1!$A$2:$P$124,16,0)</f>
        <v>0</v>
      </c>
      <c r="N20" s="10"/>
    </row>
    <row r="21" spans="1:14" x14ac:dyDescent="0.25">
      <c r="A21" s="7">
        <v>1790</v>
      </c>
      <c r="B21" s="8" t="s">
        <v>33</v>
      </c>
      <c r="C21" s="7">
        <f>VLOOKUP($A21,[2]Hoja1!$A$2:$P$124,6,0)</f>
        <v>0</v>
      </c>
      <c r="D21" s="7">
        <f>VLOOKUP($A21,[2]Hoja1!$A$2:$P$124,7,0)</f>
        <v>0</v>
      </c>
      <c r="E21" s="7">
        <f>VLOOKUP($A21,[2]Hoja1!$A$2:$P$124,8,0)</f>
        <v>0</v>
      </c>
      <c r="F21" s="7">
        <f>VLOOKUP($A21,[2]Hoja1!$A$2:$P$124,9,0)</f>
        <v>1</v>
      </c>
      <c r="G21" s="7">
        <f>VLOOKUP($A21,[2]Hoja1!$A$2:$P$124,10,0)</f>
        <v>0</v>
      </c>
      <c r="H21" s="7">
        <f>VLOOKUP($A21,[2]Hoja1!$A$2:$P$124,11,0)</f>
        <v>0</v>
      </c>
      <c r="I21" s="7">
        <f>VLOOKUP($A21,[2]Hoja1!$A$2:$P$124,12,0)</f>
        <v>0</v>
      </c>
      <c r="J21" s="7">
        <f>VLOOKUP($A21,[2]Hoja1!$A$2:$P$124,13,0)</f>
        <v>0</v>
      </c>
      <c r="K21" s="7">
        <f>VLOOKUP($A21,[2]Hoja1!$A$2:$P$124,14,0)</f>
        <v>1</v>
      </c>
      <c r="L21" s="7">
        <f>VLOOKUP($A21,[2]Hoja1!$A$2:$P$124,15,0)</f>
        <v>2</v>
      </c>
      <c r="M21" s="9">
        <f>VLOOKUP($A21,[2]Hoja1!$A$2:$P$124,16,0)</f>
        <v>1</v>
      </c>
      <c r="N21" s="10"/>
    </row>
    <row r="22" spans="1:14" x14ac:dyDescent="0.25">
      <c r="A22" s="7">
        <v>1916</v>
      </c>
      <c r="B22" s="8" t="s">
        <v>34</v>
      </c>
      <c r="C22" s="7">
        <f>VLOOKUP($A22,[2]Hoja1!$A$2:$P$124,6,0)</f>
        <v>0</v>
      </c>
      <c r="D22" s="7">
        <f>VLOOKUP($A22,[2]Hoja1!$A$2:$P$124,7,0)</f>
        <v>0</v>
      </c>
      <c r="E22" s="7">
        <f>VLOOKUP($A22,[2]Hoja1!$A$2:$P$124,8,0)</f>
        <v>0</v>
      </c>
      <c r="F22" s="7">
        <f>VLOOKUP($A22,[2]Hoja1!$A$2:$P$124,9,0)</f>
        <v>0</v>
      </c>
      <c r="G22" s="7">
        <f>VLOOKUP($A22,[2]Hoja1!$A$2:$P$124,10,0)</f>
        <v>0</v>
      </c>
      <c r="H22" s="7">
        <f>VLOOKUP($A22,[2]Hoja1!$A$2:$P$124,11,0)</f>
        <v>0</v>
      </c>
      <c r="I22" s="7">
        <f>VLOOKUP($A22,[2]Hoja1!$A$2:$P$124,12,0)</f>
        <v>0</v>
      </c>
      <c r="J22" s="7">
        <f>VLOOKUP($A22,[2]Hoja1!$A$2:$P$124,13,0)</f>
        <v>0</v>
      </c>
      <c r="K22" s="7">
        <f>VLOOKUP($A22,[2]Hoja1!$A$2:$P$124,14,0)</f>
        <v>0</v>
      </c>
      <c r="L22" s="7">
        <f>VLOOKUP($A22,[2]Hoja1!$A$2:$P$124,15,0)</f>
        <v>1</v>
      </c>
      <c r="M22" s="9">
        <f>VLOOKUP($A22,[2]Hoja1!$A$2:$P$124,16,0)</f>
        <v>0</v>
      </c>
      <c r="N22" s="10"/>
    </row>
    <row r="23" spans="1:14" x14ac:dyDescent="0.25">
      <c r="A23" s="7">
        <v>1901</v>
      </c>
      <c r="B23" s="8" t="s">
        <v>35</v>
      </c>
      <c r="C23" s="7">
        <f>VLOOKUP($A23,[2]Hoja1!$A$2:$P$124,6,0)</f>
        <v>0</v>
      </c>
      <c r="D23" s="7">
        <f>VLOOKUP($A23,[2]Hoja1!$A$2:$P$124,7,0)</f>
        <v>0</v>
      </c>
      <c r="E23" s="7">
        <f>VLOOKUP($A23,[2]Hoja1!$A$2:$P$124,8,0)</f>
        <v>0</v>
      </c>
      <c r="F23" s="7">
        <f>VLOOKUP($A23,[2]Hoja1!$A$2:$P$124,9,0)</f>
        <v>0</v>
      </c>
      <c r="G23" s="7">
        <f>VLOOKUP($A23,[2]Hoja1!$A$2:$P$124,10,0)</f>
        <v>0</v>
      </c>
      <c r="H23" s="7">
        <f>VLOOKUP($A23,[2]Hoja1!$A$2:$P$124,11,0)</f>
        <v>0</v>
      </c>
      <c r="I23" s="7">
        <f>VLOOKUP($A23,[2]Hoja1!$A$2:$P$124,12,0)</f>
        <v>0</v>
      </c>
      <c r="J23" s="7">
        <f>VLOOKUP($A23,[2]Hoja1!$A$2:$P$124,13,0)</f>
        <v>0</v>
      </c>
      <c r="K23" s="7">
        <f>VLOOKUP($A23,[2]Hoja1!$A$2:$P$124,14,0)</f>
        <v>0</v>
      </c>
      <c r="L23" s="7">
        <f>VLOOKUP($A23,[2]Hoja1!$A$2:$P$124,15,0)</f>
        <v>0</v>
      </c>
      <c r="M23" s="9">
        <f>VLOOKUP($A23,[2]Hoja1!$A$2:$P$124,16,0)</f>
        <v>2</v>
      </c>
      <c r="N23" s="10"/>
    </row>
    <row r="24" spans="1:14" x14ac:dyDescent="0.25">
      <c r="A24" s="7">
        <v>1864</v>
      </c>
      <c r="B24" s="8" t="s">
        <v>36</v>
      </c>
      <c r="C24" s="7">
        <f>VLOOKUP($A24,[2]Hoja1!$A$2:$P$124,6,0)</f>
        <v>0</v>
      </c>
      <c r="D24" s="7">
        <f>VLOOKUP($A24,[2]Hoja1!$A$2:$P$124,7,0)</f>
        <v>0</v>
      </c>
      <c r="E24" s="7">
        <f>VLOOKUP($A24,[2]Hoja1!$A$2:$P$124,8,0)</f>
        <v>1</v>
      </c>
      <c r="F24" s="7">
        <f>VLOOKUP($A24,[2]Hoja1!$A$2:$P$124,9,0)</f>
        <v>0</v>
      </c>
      <c r="G24" s="7">
        <f>VLOOKUP($A24,[2]Hoja1!$A$2:$P$124,10,0)</f>
        <v>0</v>
      </c>
      <c r="H24" s="7">
        <f>VLOOKUP($A24,[2]Hoja1!$A$2:$P$124,11,0)</f>
        <v>0</v>
      </c>
      <c r="I24" s="7">
        <f>VLOOKUP($A24,[2]Hoja1!$A$2:$P$124,12,0)</f>
        <v>0</v>
      </c>
      <c r="J24" s="7">
        <f>VLOOKUP($A24,[2]Hoja1!$A$2:$P$124,13,0)</f>
        <v>0</v>
      </c>
      <c r="K24" s="7">
        <f>VLOOKUP($A24,[2]Hoja1!$A$2:$P$124,14,0)</f>
        <v>1</v>
      </c>
      <c r="L24" s="7">
        <f>VLOOKUP($A24,[2]Hoja1!$A$2:$P$124,15,0)</f>
        <v>1</v>
      </c>
      <c r="M24" s="9">
        <f>VLOOKUP($A24,[2]Hoja1!$A$2:$P$124,16,0)</f>
        <v>0</v>
      </c>
      <c r="N24" s="10"/>
    </row>
    <row r="25" spans="1:14" x14ac:dyDescent="0.25">
      <c r="A25" s="7">
        <v>1753</v>
      </c>
      <c r="B25" s="8" t="s">
        <v>37</v>
      </c>
      <c r="C25" s="7">
        <f>VLOOKUP($A25,[2]Hoja1!$A$2:$P$124,6,0)</f>
        <v>0</v>
      </c>
      <c r="D25" s="7">
        <f>VLOOKUP($A25,[2]Hoja1!$A$2:$P$124,7,0)</f>
        <v>0</v>
      </c>
      <c r="E25" s="7">
        <f>VLOOKUP($A25,[2]Hoja1!$A$2:$P$124,8,0)</f>
        <v>0</v>
      </c>
      <c r="F25" s="7">
        <f>VLOOKUP($A25,[2]Hoja1!$A$2:$P$124,9,0)</f>
        <v>0</v>
      </c>
      <c r="G25" s="7">
        <f>VLOOKUP($A25,[2]Hoja1!$A$2:$P$124,10,0)</f>
        <v>0</v>
      </c>
      <c r="H25" s="7">
        <f>VLOOKUP($A25,[2]Hoja1!$A$2:$P$124,11,0)</f>
        <v>0</v>
      </c>
      <c r="I25" s="7">
        <f>VLOOKUP($A25,[2]Hoja1!$A$2:$P$124,12,0)</f>
        <v>0</v>
      </c>
      <c r="J25" s="7">
        <f>VLOOKUP($A25,[2]Hoja1!$A$2:$P$124,13,0)</f>
        <v>0</v>
      </c>
      <c r="K25" s="7">
        <f>VLOOKUP($A25,[2]Hoja1!$A$2:$P$124,14,0)</f>
        <v>1</v>
      </c>
      <c r="L25" s="7">
        <f>VLOOKUP($A25,[2]Hoja1!$A$2:$P$124,15,0)</f>
        <v>1</v>
      </c>
      <c r="M25" s="9">
        <f>VLOOKUP($A25,[2]Hoja1!$A$2:$P$124,16,0)</f>
        <v>0</v>
      </c>
      <c r="N25" s="10"/>
    </row>
    <row r="26" spans="1:14" x14ac:dyDescent="0.25">
      <c r="A26" s="7">
        <v>1839</v>
      </c>
      <c r="B26" s="8" t="s">
        <v>38</v>
      </c>
      <c r="C26" s="7">
        <f>VLOOKUP($A26,[2]Hoja1!$A$2:$P$124,6,0)</f>
        <v>0</v>
      </c>
      <c r="D26" s="7">
        <f>VLOOKUP($A26,[2]Hoja1!$A$2:$P$124,7,0)</f>
        <v>0</v>
      </c>
      <c r="E26" s="7">
        <f>VLOOKUP($A26,[2]Hoja1!$A$2:$P$124,8,0)</f>
        <v>0</v>
      </c>
      <c r="F26" s="7">
        <f>VLOOKUP($A26,[2]Hoja1!$A$2:$P$124,9,0)</f>
        <v>0</v>
      </c>
      <c r="G26" s="7">
        <f>VLOOKUP($A26,[2]Hoja1!$A$2:$P$124,10,0)</f>
        <v>0</v>
      </c>
      <c r="H26" s="7">
        <f>VLOOKUP($A26,[2]Hoja1!$A$2:$P$124,11,0)</f>
        <v>0</v>
      </c>
      <c r="I26" s="7">
        <f>VLOOKUP($A26,[2]Hoja1!$A$2:$P$124,12,0)</f>
        <v>0</v>
      </c>
      <c r="J26" s="7">
        <f>VLOOKUP($A26,[2]Hoja1!$A$2:$P$124,13,0)</f>
        <v>0</v>
      </c>
      <c r="K26" s="7">
        <f>VLOOKUP($A26,[2]Hoja1!$A$2:$P$124,14,0)</f>
        <v>2</v>
      </c>
      <c r="L26" s="7">
        <f>VLOOKUP($A26,[2]Hoja1!$A$2:$P$124,15,0)</f>
        <v>1</v>
      </c>
      <c r="M26" s="9">
        <f>VLOOKUP($A26,[2]Hoja1!$A$2:$P$124,16,0)</f>
        <v>0</v>
      </c>
      <c r="N26" s="10"/>
    </row>
    <row r="27" spans="1:14" x14ac:dyDescent="0.25">
      <c r="A27" s="7">
        <v>1750</v>
      </c>
      <c r="B27" s="8" t="s">
        <v>39</v>
      </c>
      <c r="C27" s="7">
        <f>VLOOKUP($A27,[2]Hoja1!$A$2:$P$124,6,0)</f>
        <v>0</v>
      </c>
      <c r="D27" s="7">
        <f>VLOOKUP($A27,[2]Hoja1!$A$2:$P$124,7,0)</f>
        <v>0</v>
      </c>
      <c r="E27" s="7">
        <f>VLOOKUP($A27,[2]Hoja1!$A$2:$P$124,8,0)</f>
        <v>0</v>
      </c>
      <c r="F27" s="7">
        <f>VLOOKUP($A27,[2]Hoja1!$A$2:$P$124,9,0)</f>
        <v>0</v>
      </c>
      <c r="G27" s="7">
        <f>VLOOKUP($A27,[2]Hoja1!$A$2:$P$124,10,0)</f>
        <v>0</v>
      </c>
      <c r="H27" s="7">
        <f>VLOOKUP($A27,[2]Hoja1!$A$2:$P$124,11,0)</f>
        <v>0</v>
      </c>
      <c r="I27" s="7">
        <f>VLOOKUP($A27,[2]Hoja1!$A$2:$P$124,12,0)</f>
        <v>0</v>
      </c>
      <c r="J27" s="7">
        <f>VLOOKUP($A27,[2]Hoja1!$A$2:$P$124,13,0)</f>
        <v>0</v>
      </c>
      <c r="K27" s="7">
        <f>VLOOKUP($A27,[2]Hoja1!$A$2:$P$124,14,0)</f>
        <v>1</v>
      </c>
      <c r="L27" s="7">
        <f>VLOOKUP($A27,[2]Hoja1!$A$2:$P$124,15,0)</f>
        <v>1</v>
      </c>
      <c r="M27" s="9">
        <f>VLOOKUP($A27,[2]Hoja1!$A$2:$P$124,16,0)</f>
        <v>0</v>
      </c>
      <c r="N27" s="10"/>
    </row>
    <row r="28" spans="1:14" x14ac:dyDescent="0.25">
      <c r="A28" s="7">
        <v>1781</v>
      </c>
      <c r="B28" s="8" t="s">
        <v>40</v>
      </c>
      <c r="C28" s="7">
        <f>VLOOKUP($A28,[2]Hoja1!$A$2:$P$124,6,0)</f>
        <v>0</v>
      </c>
      <c r="D28" s="7">
        <f>VLOOKUP($A28,[2]Hoja1!$A$2:$P$124,7,0)</f>
        <v>0</v>
      </c>
      <c r="E28" s="7">
        <f>VLOOKUP($A28,[2]Hoja1!$A$2:$P$124,8,0)</f>
        <v>0</v>
      </c>
      <c r="F28" s="7">
        <f>VLOOKUP($A28,[2]Hoja1!$A$2:$P$124,9,0)</f>
        <v>0</v>
      </c>
      <c r="G28" s="7">
        <f>VLOOKUP($A28,[2]Hoja1!$A$2:$P$124,10,0)</f>
        <v>0</v>
      </c>
      <c r="H28" s="7">
        <f>VLOOKUP($A28,[2]Hoja1!$A$2:$P$124,11,0)</f>
        <v>0</v>
      </c>
      <c r="I28" s="7">
        <f>VLOOKUP($A28,[2]Hoja1!$A$2:$P$124,12,0)</f>
        <v>0</v>
      </c>
      <c r="J28" s="7">
        <f>VLOOKUP($A28,[2]Hoja1!$A$2:$P$124,13,0)</f>
        <v>1</v>
      </c>
      <c r="K28" s="7">
        <f>VLOOKUP($A28,[2]Hoja1!$A$2:$P$124,14,0)</f>
        <v>0</v>
      </c>
      <c r="L28" s="7">
        <f>VLOOKUP($A28,[2]Hoja1!$A$2:$P$124,15,0)</f>
        <v>1</v>
      </c>
      <c r="M28" s="9">
        <f>VLOOKUP($A28,[2]Hoja1!$A$2:$P$124,16,0)</f>
        <v>1</v>
      </c>
      <c r="N28" s="10"/>
    </row>
    <row r="29" spans="1:14" x14ac:dyDescent="0.25">
      <c r="A29" s="7">
        <v>1729</v>
      </c>
      <c r="B29" s="8" t="s">
        <v>41</v>
      </c>
      <c r="C29" s="7">
        <f>VLOOKUP($A29,[2]Hoja1!$A$2:$P$124,6,0)</f>
        <v>0</v>
      </c>
      <c r="D29" s="7">
        <f>VLOOKUP($A29,[2]Hoja1!$A$2:$P$124,7,0)</f>
        <v>0</v>
      </c>
      <c r="E29" s="7">
        <f>VLOOKUP($A29,[2]Hoja1!$A$2:$P$124,8,0)</f>
        <v>0</v>
      </c>
      <c r="F29" s="7">
        <f>VLOOKUP($A29,[2]Hoja1!$A$2:$P$124,9,0)</f>
        <v>0</v>
      </c>
      <c r="G29" s="7">
        <f>VLOOKUP($A29,[2]Hoja1!$A$2:$P$124,10,0)</f>
        <v>0</v>
      </c>
      <c r="H29" s="7">
        <f>VLOOKUP($A29,[2]Hoja1!$A$2:$P$124,11,0)</f>
        <v>0</v>
      </c>
      <c r="I29" s="7">
        <f>VLOOKUP($A29,[2]Hoja1!$A$2:$P$124,12,0)</f>
        <v>0</v>
      </c>
      <c r="J29" s="7">
        <f>VLOOKUP($A29,[2]Hoja1!$A$2:$P$124,13,0)</f>
        <v>1</v>
      </c>
      <c r="K29" s="7">
        <f>VLOOKUP($A29,[2]Hoja1!$A$2:$P$124,14,0)</f>
        <v>1</v>
      </c>
      <c r="L29" s="7">
        <f>VLOOKUP($A29,[2]Hoja1!$A$2:$P$124,15,0)</f>
        <v>2</v>
      </c>
      <c r="M29" s="9">
        <f>VLOOKUP($A29,[2]Hoja1!$A$2:$P$124,16,0)</f>
        <v>0</v>
      </c>
      <c r="N29" s="10"/>
    </row>
    <row r="30" spans="1:14" x14ac:dyDescent="0.25">
      <c r="A30" s="7">
        <v>1786</v>
      </c>
      <c r="B30" s="8" t="s">
        <v>42</v>
      </c>
      <c r="C30" s="7">
        <f>VLOOKUP($A30,[2]Hoja1!$A$2:$P$124,6,0)</f>
        <v>0</v>
      </c>
      <c r="D30" s="7">
        <f>VLOOKUP($A30,[2]Hoja1!$A$2:$P$124,7,0)</f>
        <v>0</v>
      </c>
      <c r="E30" s="7">
        <f>VLOOKUP($A30,[2]Hoja1!$A$2:$P$124,8,0)</f>
        <v>0</v>
      </c>
      <c r="F30" s="7">
        <f>VLOOKUP($A30,[2]Hoja1!$A$2:$P$124,9,0)</f>
        <v>0</v>
      </c>
      <c r="G30" s="7">
        <f>VLOOKUP($A30,[2]Hoja1!$A$2:$P$124,10,0)</f>
        <v>0</v>
      </c>
      <c r="H30" s="7">
        <f>VLOOKUP($A30,[2]Hoja1!$A$2:$P$124,11,0)</f>
        <v>0</v>
      </c>
      <c r="I30" s="7">
        <f>VLOOKUP($A30,[2]Hoja1!$A$2:$P$124,12,0)</f>
        <v>0</v>
      </c>
      <c r="J30" s="7">
        <f>VLOOKUP($A30,[2]Hoja1!$A$2:$P$124,13,0)</f>
        <v>0</v>
      </c>
      <c r="K30" s="7">
        <f>VLOOKUP($A30,[2]Hoja1!$A$2:$P$124,14,0)</f>
        <v>1</v>
      </c>
      <c r="L30" s="7">
        <f>VLOOKUP($A30,[2]Hoja1!$A$2:$P$124,15,0)</f>
        <v>2</v>
      </c>
      <c r="M30" s="9">
        <f>VLOOKUP($A30,[2]Hoja1!$A$2:$P$124,16,0)</f>
        <v>1</v>
      </c>
      <c r="N30" s="10"/>
    </row>
    <row r="31" spans="1:14" x14ac:dyDescent="0.25">
      <c r="A31" s="7">
        <v>1754</v>
      </c>
      <c r="B31" s="8" t="s">
        <v>43</v>
      </c>
      <c r="C31" s="7">
        <f>VLOOKUP($A31,[2]Hoja1!$A$2:$P$124,6,0)</f>
        <v>0</v>
      </c>
      <c r="D31" s="7">
        <f>VLOOKUP($A31,[2]Hoja1!$A$2:$P$124,7,0)</f>
        <v>0</v>
      </c>
      <c r="E31" s="7">
        <f>VLOOKUP($A31,[2]Hoja1!$A$2:$P$124,8,0)</f>
        <v>0</v>
      </c>
      <c r="F31" s="7">
        <f>VLOOKUP($A31,[2]Hoja1!$A$2:$P$124,9,0)</f>
        <v>0</v>
      </c>
      <c r="G31" s="7">
        <f>VLOOKUP($A31,[2]Hoja1!$A$2:$P$124,10,0)</f>
        <v>0</v>
      </c>
      <c r="H31" s="7">
        <f>VLOOKUP($A31,[2]Hoja1!$A$2:$P$124,11,0)</f>
        <v>0</v>
      </c>
      <c r="I31" s="7">
        <f>VLOOKUP($A31,[2]Hoja1!$A$2:$P$124,12,0)</f>
        <v>0</v>
      </c>
      <c r="J31" s="7">
        <f>VLOOKUP($A31,[2]Hoja1!$A$2:$P$124,13,0)</f>
        <v>0</v>
      </c>
      <c r="K31" s="7">
        <f>VLOOKUP($A31,[2]Hoja1!$A$2:$P$124,14,0)</f>
        <v>1</v>
      </c>
      <c r="L31" s="7">
        <f>VLOOKUP($A31,[2]Hoja1!$A$2:$P$124,15,0)</f>
        <v>1</v>
      </c>
      <c r="M31" s="9">
        <f>VLOOKUP($A31,[2]Hoja1!$A$2:$P$124,16,0)</f>
        <v>1</v>
      </c>
      <c r="N31" s="10"/>
    </row>
    <row r="32" spans="1:14" x14ac:dyDescent="0.25">
      <c r="A32" s="7">
        <v>1924</v>
      </c>
      <c r="B32" s="8" t="s">
        <v>44</v>
      </c>
      <c r="C32" s="7">
        <f>VLOOKUP($A32,[2]Hoja1!$A$2:$P$124,6,0)</f>
        <v>0</v>
      </c>
      <c r="D32" s="7">
        <f>VLOOKUP($A32,[2]Hoja1!$A$2:$P$124,7,0)</f>
        <v>0</v>
      </c>
      <c r="E32" s="7">
        <f>VLOOKUP($A32,[2]Hoja1!$A$2:$P$124,8,0)</f>
        <v>1</v>
      </c>
      <c r="F32" s="7">
        <f>VLOOKUP($A32,[2]Hoja1!$A$2:$P$124,9,0)</f>
        <v>0</v>
      </c>
      <c r="G32" s="7">
        <f>VLOOKUP($A32,[2]Hoja1!$A$2:$P$124,10,0)</f>
        <v>0</v>
      </c>
      <c r="H32" s="7">
        <f>VLOOKUP($A32,[2]Hoja1!$A$2:$P$124,11,0)</f>
        <v>0</v>
      </c>
      <c r="I32" s="7">
        <f>VLOOKUP($A32,[2]Hoja1!$A$2:$P$124,12,0)</f>
        <v>0</v>
      </c>
      <c r="J32" s="7">
        <f>VLOOKUP($A32,[2]Hoja1!$A$2:$P$124,13,0)</f>
        <v>0</v>
      </c>
      <c r="K32" s="7">
        <f>VLOOKUP($A32,[2]Hoja1!$A$2:$P$124,14,0)</f>
        <v>0</v>
      </c>
      <c r="L32" s="7">
        <f>VLOOKUP($A32,[2]Hoja1!$A$2:$P$124,15,0)</f>
        <v>1</v>
      </c>
      <c r="M32" s="9">
        <f>VLOOKUP($A32,[2]Hoja1!$A$2:$P$124,16,0)</f>
        <v>1</v>
      </c>
      <c r="N32" s="10"/>
    </row>
    <row r="33" spans="1:14" x14ac:dyDescent="0.25">
      <c r="A33" s="7">
        <v>1889</v>
      </c>
      <c r="B33" s="8" t="s">
        <v>45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9">
        <v>0</v>
      </c>
      <c r="N33" s="10"/>
    </row>
    <row r="34" spans="1:14" x14ac:dyDescent="0.25">
      <c r="A34" s="7">
        <v>1756</v>
      </c>
      <c r="B34" s="8" t="s">
        <v>46</v>
      </c>
      <c r="C34" s="7">
        <f>VLOOKUP($A34,[2]Hoja1!$A$2:$P$124,6,0)</f>
        <v>0</v>
      </c>
      <c r="D34" s="7">
        <f>VLOOKUP($A34,[2]Hoja1!$A$2:$P$124,7,0)</f>
        <v>0</v>
      </c>
      <c r="E34" s="7">
        <f>VLOOKUP($A34,[2]Hoja1!$A$2:$P$124,8,0)</f>
        <v>0</v>
      </c>
      <c r="F34" s="7">
        <f>VLOOKUP($A34,[2]Hoja1!$A$2:$P$124,9,0)</f>
        <v>0</v>
      </c>
      <c r="G34" s="7">
        <f>VLOOKUP($A34,[2]Hoja1!$A$2:$P$124,10,0)</f>
        <v>0</v>
      </c>
      <c r="H34" s="7">
        <f>VLOOKUP($A34,[2]Hoja1!$A$2:$P$124,11,0)</f>
        <v>0</v>
      </c>
      <c r="I34" s="7">
        <f>VLOOKUP($A34,[2]Hoja1!$A$2:$P$124,12,0)</f>
        <v>0</v>
      </c>
      <c r="J34" s="7">
        <f>VLOOKUP($A34,[2]Hoja1!$A$2:$P$124,13,0)</f>
        <v>0</v>
      </c>
      <c r="K34" s="7">
        <f>VLOOKUP($A34,[2]Hoja1!$A$2:$P$124,14,0)</f>
        <v>1</v>
      </c>
      <c r="L34" s="7">
        <f>VLOOKUP($A34,[2]Hoja1!$A$2:$P$124,15,0)</f>
        <v>2</v>
      </c>
      <c r="M34" s="9">
        <f>VLOOKUP($A34,[2]Hoja1!$A$2:$P$124,16,0)</f>
        <v>2</v>
      </c>
      <c r="N34" s="10">
        <v>1</v>
      </c>
    </row>
    <row r="35" spans="1:14" x14ac:dyDescent="0.25">
      <c r="A35" s="7">
        <v>1877</v>
      </c>
      <c r="B35" s="8" t="s">
        <v>47</v>
      </c>
      <c r="C35" s="7">
        <f>VLOOKUP($A35,[2]Hoja1!$A$2:$P$124,6,0)</f>
        <v>0</v>
      </c>
      <c r="D35" s="7">
        <f>VLOOKUP($A35,[2]Hoja1!$A$2:$P$124,7,0)</f>
        <v>0</v>
      </c>
      <c r="E35" s="7">
        <f>VLOOKUP($A35,[2]Hoja1!$A$2:$P$124,8,0)</f>
        <v>0</v>
      </c>
      <c r="F35" s="7">
        <f>VLOOKUP($A35,[2]Hoja1!$A$2:$P$124,9,0)</f>
        <v>0</v>
      </c>
      <c r="G35" s="7">
        <f>VLOOKUP($A35,[2]Hoja1!$A$2:$P$124,10,0)</f>
        <v>0</v>
      </c>
      <c r="H35" s="7">
        <f>VLOOKUP($A35,[2]Hoja1!$A$2:$P$124,11,0)</f>
        <v>0</v>
      </c>
      <c r="I35" s="7">
        <f>VLOOKUP($A35,[2]Hoja1!$A$2:$P$124,12,0)</f>
        <v>0</v>
      </c>
      <c r="J35" s="7">
        <f>VLOOKUP($A35,[2]Hoja1!$A$2:$P$124,13,0)</f>
        <v>0</v>
      </c>
      <c r="K35" s="7">
        <f>VLOOKUP($A35,[2]Hoja1!$A$2:$P$124,14,0)</f>
        <v>0</v>
      </c>
      <c r="L35" s="7">
        <f>VLOOKUP($A35,[2]Hoja1!$A$2:$P$124,15,0)</f>
        <v>2</v>
      </c>
      <c r="M35" s="9">
        <f>VLOOKUP($A35,[2]Hoja1!$A$2:$P$124,16,0)</f>
        <v>0</v>
      </c>
      <c r="N35" s="10">
        <v>1</v>
      </c>
    </row>
    <row r="36" spans="1:14" x14ac:dyDescent="0.25">
      <c r="A36" s="7">
        <v>1851</v>
      </c>
      <c r="B36" s="8" t="s">
        <v>48</v>
      </c>
      <c r="C36" s="7">
        <f>VLOOKUP($A36,[2]Hoja1!$A$2:$P$124,6,0)</f>
        <v>0</v>
      </c>
      <c r="D36" s="7">
        <f>VLOOKUP($A36,[2]Hoja1!$A$2:$P$124,7,0)</f>
        <v>0</v>
      </c>
      <c r="E36" s="7">
        <f>VLOOKUP($A36,[2]Hoja1!$A$2:$P$124,8,0)</f>
        <v>0</v>
      </c>
      <c r="F36" s="7">
        <f>VLOOKUP($A36,[2]Hoja1!$A$2:$P$124,9,0)</f>
        <v>0</v>
      </c>
      <c r="G36" s="7">
        <f>VLOOKUP($A36,[2]Hoja1!$A$2:$P$124,10,0)</f>
        <v>0</v>
      </c>
      <c r="H36" s="7">
        <f>VLOOKUP($A36,[2]Hoja1!$A$2:$P$124,11,0)</f>
        <v>0</v>
      </c>
      <c r="I36" s="7">
        <f>VLOOKUP($A36,[2]Hoja1!$A$2:$P$124,12,0)</f>
        <v>0</v>
      </c>
      <c r="J36" s="7">
        <f>VLOOKUP($A36,[2]Hoja1!$A$2:$P$124,13,0)</f>
        <v>0</v>
      </c>
      <c r="K36" s="7">
        <f>VLOOKUP($A36,[2]Hoja1!$A$2:$P$124,14,0)</f>
        <v>1</v>
      </c>
      <c r="L36" s="7">
        <f>VLOOKUP($A36,[2]Hoja1!$A$2:$P$124,15,0)</f>
        <v>1</v>
      </c>
      <c r="M36" s="9">
        <f>VLOOKUP($A36,[2]Hoja1!$A$2:$P$124,16,0)</f>
        <v>0</v>
      </c>
      <c r="N36" s="10"/>
    </row>
    <row r="37" spans="1:14" x14ac:dyDescent="0.25">
      <c r="A37" s="7">
        <v>1912</v>
      </c>
      <c r="B37" s="8" t="s">
        <v>49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9">
        <v>0</v>
      </c>
      <c r="N37" s="10"/>
    </row>
    <row r="38" spans="1:14" x14ac:dyDescent="0.25">
      <c r="A38" s="7">
        <v>1735</v>
      </c>
      <c r="B38" s="8" t="s">
        <v>50</v>
      </c>
      <c r="C38" s="7">
        <f>VLOOKUP($A38,[2]Hoja1!$A$2:$P$124,6,0)</f>
        <v>0</v>
      </c>
      <c r="D38" s="7">
        <f>VLOOKUP($A38,[2]Hoja1!$A$2:$P$124,7,0)</f>
        <v>0</v>
      </c>
      <c r="E38" s="7">
        <f>VLOOKUP($A38,[2]Hoja1!$A$2:$P$124,8,0)</f>
        <v>0</v>
      </c>
      <c r="F38" s="7">
        <f>VLOOKUP($A38,[2]Hoja1!$A$2:$P$124,9,0)</f>
        <v>0</v>
      </c>
      <c r="G38" s="7">
        <f>VLOOKUP($A38,[2]Hoja1!$A$2:$P$124,10,0)</f>
        <v>0</v>
      </c>
      <c r="H38" s="7">
        <f>VLOOKUP($A38,[2]Hoja1!$A$2:$P$124,11,0)</f>
        <v>0</v>
      </c>
      <c r="I38" s="7">
        <f>VLOOKUP($A38,[2]Hoja1!$A$2:$P$124,12,0)</f>
        <v>0</v>
      </c>
      <c r="J38" s="7">
        <f>VLOOKUP($A38,[2]Hoja1!$A$2:$P$124,13,0)</f>
        <v>0</v>
      </c>
      <c r="K38" s="7">
        <f>VLOOKUP($A38,[2]Hoja1!$A$2:$P$124,14,0)</f>
        <v>1</v>
      </c>
      <c r="L38" s="7">
        <f>VLOOKUP($A38,[2]Hoja1!$A$2:$P$124,15,0)</f>
        <v>1</v>
      </c>
      <c r="M38" s="9">
        <f>VLOOKUP($A38,[2]Hoja1!$A$2:$P$124,16,0)</f>
        <v>0</v>
      </c>
      <c r="N38" s="10"/>
    </row>
    <row r="39" spans="1:14" x14ac:dyDescent="0.25">
      <c r="A39" s="7">
        <v>1905</v>
      </c>
      <c r="B39" s="8" t="s">
        <v>51</v>
      </c>
      <c r="C39" s="7">
        <f>VLOOKUP($A39,[2]Hoja1!$A$2:$P$124,6,0)</f>
        <v>0</v>
      </c>
      <c r="D39" s="7">
        <f>VLOOKUP($A39,[2]Hoja1!$A$2:$P$124,7,0)</f>
        <v>0</v>
      </c>
      <c r="E39" s="7">
        <f>VLOOKUP($A39,[2]Hoja1!$A$2:$P$124,8,0)</f>
        <v>0</v>
      </c>
      <c r="F39" s="7">
        <f>VLOOKUP($A39,[2]Hoja1!$A$2:$P$124,9,0)</f>
        <v>0</v>
      </c>
      <c r="G39" s="7">
        <f>VLOOKUP($A39,[2]Hoja1!$A$2:$P$124,10,0)</f>
        <v>0</v>
      </c>
      <c r="H39" s="7">
        <f>VLOOKUP($A39,[2]Hoja1!$A$2:$P$124,11,0)</f>
        <v>0</v>
      </c>
      <c r="I39" s="7">
        <f>VLOOKUP($A39,[2]Hoja1!$A$2:$P$124,12,0)</f>
        <v>0</v>
      </c>
      <c r="J39" s="7">
        <f>VLOOKUP($A39,[2]Hoja1!$A$2:$P$124,13,0)</f>
        <v>1</v>
      </c>
      <c r="K39" s="7">
        <f>VLOOKUP($A39,[2]Hoja1!$A$2:$P$124,14,0)</f>
        <v>1</v>
      </c>
      <c r="L39" s="7">
        <f>VLOOKUP($A39,[2]Hoja1!$A$2:$P$124,15,0)</f>
        <v>0</v>
      </c>
      <c r="M39" s="9">
        <f>VLOOKUP($A39,[2]Hoja1!$A$2:$P$124,16,0)</f>
        <v>0</v>
      </c>
      <c r="N39" s="10"/>
    </row>
    <row r="40" spans="1:14" x14ac:dyDescent="0.25">
      <c r="A40" s="7">
        <v>1806</v>
      </c>
      <c r="B40" s="8" t="s">
        <v>52</v>
      </c>
      <c r="C40" s="7">
        <f>VLOOKUP($A40,[2]Hoja1!$A$2:$P$124,6,0)</f>
        <v>0</v>
      </c>
      <c r="D40" s="7">
        <f>VLOOKUP($A40,[2]Hoja1!$A$2:$P$124,7,0)</f>
        <v>0</v>
      </c>
      <c r="E40" s="7">
        <f>VLOOKUP($A40,[2]Hoja1!$A$2:$P$124,8,0)</f>
        <v>0</v>
      </c>
      <c r="F40" s="7">
        <f>VLOOKUP($A40,[2]Hoja1!$A$2:$P$124,9,0)</f>
        <v>0</v>
      </c>
      <c r="G40" s="7">
        <f>VLOOKUP($A40,[2]Hoja1!$A$2:$P$124,10,0)</f>
        <v>0</v>
      </c>
      <c r="H40" s="7">
        <f>VLOOKUP($A40,[2]Hoja1!$A$2:$P$124,11,0)</f>
        <v>0</v>
      </c>
      <c r="I40" s="7">
        <f>VLOOKUP($A40,[2]Hoja1!$A$2:$P$124,12,0)</f>
        <v>0</v>
      </c>
      <c r="J40" s="7">
        <f>VLOOKUP($A40,[2]Hoja1!$A$2:$P$124,13,0)</f>
        <v>0</v>
      </c>
      <c r="K40" s="7">
        <f>VLOOKUP($A40,[2]Hoja1!$A$2:$P$124,14,0)</f>
        <v>1</v>
      </c>
      <c r="L40" s="7">
        <f>VLOOKUP($A40,[2]Hoja1!$A$2:$P$124,15,0)</f>
        <v>1</v>
      </c>
      <c r="M40" s="9">
        <f>VLOOKUP($A40,[2]Hoja1!$A$2:$P$124,16,0)</f>
        <v>1</v>
      </c>
      <c r="N40" s="10"/>
    </row>
    <row r="41" spans="1:14" x14ac:dyDescent="0.25">
      <c r="A41" s="7">
        <v>1849</v>
      </c>
      <c r="B41" s="8" t="s">
        <v>53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9">
        <v>0</v>
      </c>
      <c r="N41" s="10"/>
    </row>
    <row r="42" spans="1:14" x14ac:dyDescent="0.25">
      <c r="A42" s="7">
        <v>1859</v>
      </c>
      <c r="B42" s="8" t="s">
        <v>54</v>
      </c>
      <c r="C42" s="7">
        <f>VLOOKUP($A42,[2]Hoja1!$A$2:$P$124,6,0)</f>
        <v>0</v>
      </c>
      <c r="D42" s="7">
        <f>VLOOKUP($A42,[2]Hoja1!$A$2:$P$124,7,0)</f>
        <v>0</v>
      </c>
      <c r="E42" s="7">
        <f>VLOOKUP($A42,[2]Hoja1!$A$2:$P$124,8,0)</f>
        <v>0</v>
      </c>
      <c r="F42" s="7">
        <f>VLOOKUP($A42,[2]Hoja1!$A$2:$P$124,9,0)</f>
        <v>0</v>
      </c>
      <c r="G42" s="7">
        <f>VLOOKUP($A42,[2]Hoja1!$A$2:$P$124,10,0)</f>
        <v>0</v>
      </c>
      <c r="H42" s="7">
        <f>VLOOKUP($A42,[2]Hoja1!$A$2:$P$124,11,0)</f>
        <v>0</v>
      </c>
      <c r="I42" s="7">
        <f>VLOOKUP($A42,[2]Hoja1!$A$2:$P$124,12,0)</f>
        <v>0</v>
      </c>
      <c r="J42" s="7">
        <f>VLOOKUP($A42,[2]Hoja1!$A$2:$P$124,13,0)</f>
        <v>0</v>
      </c>
      <c r="K42" s="7">
        <f>VLOOKUP($A42,[2]Hoja1!$A$2:$P$124,14,0)</f>
        <v>1</v>
      </c>
      <c r="L42" s="7">
        <f>VLOOKUP($A42,[2]Hoja1!$A$2:$P$124,15,0)</f>
        <v>1</v>
      </c>
      <c r="M42" s="9">
        <f>VLOOKUP($A42,[2]Hoja1!$A$2:$P$124,16,0)</f>
        <v>0</v>
      </c>
      <c r="N42" s="10"/>
    </row>
    <row r="43" spans="1:14" x14ac:dyDescent="0.25">
      <c r="A43" s="7">
        <v>1764</v>
      </c>
      <c r="B43" s="8" t="s">
        <v>55</v>
      </c>
      <c r="C43" s="7">
        <f>VLOOKUP($A43,[2]Hoja1!$A$2:$P$124,6,0)</f>
        <v>0</v>
      </c>
      <c r="D43" s="7">
        <f>VLOOKUP($A43,[2]Hoja1!$A$2:$P$124,7,0)</f>
        <v>0</v>
      </c>
      <c r="E43" s="7">
        <f>VLOOKUP($A43,[2]Hoja1!$A$2:$P$124,8,0)</f>
        <v>0</v>
      </c>
      <c r="F43" s="7">
        <f>VLOOKUP($A43,[2]Hoja1!$A$2:$P$124,9,0)</f>
        <v>0</v>
      </c>
      <c r="G43" s="7">
        <f>VLOOKUP($A43,[2]Hoja1!$A$2:$P$124,10,0)</f>
        <v>0</v>
      </c>
      <c r="H43" s="7">
        <f>VLOOKUP($A43,[2]Hoja1!$A$2:$P$124,11,0)</f>
        <v>0</v>
      </c>
      <c r="I43" s="7">
        <f>VLOOKUP($A43,[2]Hoja1!$A$2:$P$124,12,0)</f>
        <v>0</v>
      </c>
      <c r="J43" s="7">
        <f>VLOOKUP($A43,[2]Hoja1!$A$2:$P$124,13,0)</f>
        <v>0</v>
      </c>
      <c r="K43" s="7">
        <f>VLOOKUP($A43,[2]Hoja1!$A$2:$P$124,14,0)</f>
        <v>1</v>
      </c>
      <c r="L43" s="7">
        <f>VLOOKUP($A43,[2]Hoja1!$A$2:$P$124,15,0)</f>
        <v>1</v>
      </c>
      <c r="M43" s="9">
        <f>VLOOKUP($A43,[2]Hoja1!$A$2:$P$124,16,0)</f>
        <v>1</v>
      </c>
      <c r="N43" s="10"/>
    </row>
    <row r="44" spans="1:14" x14ac:dyDescent="0.25">
      <c r="A44" s="7">
        <v>1736</v>
      </c>
      <c r="B44" s="8" t="s">
        <v>56</v>
      </c>
      <c r="C44" s="7">
        <f>VLOOKUP($A44,[2]Hoja1!$A$2:$P$124,6,0)</f>
        <v>0</v>
      </c>
      <c r="D44" s="7">
        <f>VLOOKUP($A44,[2]Hoja1!$A$2:$P$124,7,0)</f>
        <v>0</v>
      </c>
      <c r="E44" s="7">
        <f>VLOOKUP($A44,[2]Hoja1!$A$2:$P$124,8,0)</f>
        <v>0</v>
      </c>
      <c r="F44" s="7">
        <f>VLOOKUP($A44,[2]Hoja1!$A$2:$P$124,9,0)</f>
        <v>0</v>
      </c>
      <c r="G44" s="7">
        <f>VLOOKUP($A44,[2]Hoja1!$A$2:$P$124,10,0)</f>
        <v>0</v>
      </c>
      <c r="H44" s="7">
        <f>VLOOKUP($A44,[2]Hoja1!$A$2:$P$124,11,0)</f>
        <v>0</v>
      </c>
      <c r="I44" s="7">
        <f>VLOOKUP($A44,[2]Hoja1!$A$2:$P$124,12,0)</f>
        <v>1</v>
      </c>
      <c r="J44" s="7">
        <f>VLOOKUP($A44,[2]Hoja1!$A$2:$P$124,13,0)</f>
        <v>0</v>
      </c>
      <c r="K44" s="7">
        <f>VLOOKUP($A44,[2]Hoja1!$A$2:$P$124,14,0)</f>
        <v>1</v>
      </c>
      <c r="L44" s="7">
        <f>VLOOKUP($A44,[2]Hoja1!$A$2:$P$124,15,0)</f>
        <v>3</v>
      </c>
      <c r="M44" s="9">
        <f>VLOOKUP($A44,[2]Hoja1!$A$2:$P$124,16,0)</f>
        <v>2</v>
      </c>
      <c r="N44" s="10">
        <v>1</v>
      </c>
    </row>
    <row r="45" spans="1:14" x14ac:dyDescent="0.25">
      <c r="A45" s="7">
        <v>1817</v>
      </c>
      <c r="B45" s="8" t="s">
        <v>57</v>
      </c>
      <c r="C45" s="7">
        <f>VLOOKUP($A45,[2]Hoja1!$A$2:$P$124,6,0)</f>
        <v>0</v>
      </c>
      <c r="D45" s="7">
        <f>VLOOKUP($A45,[2]Hoja1!$A$2:$P$124,7,0)</f>
        <v>0</v>
      </c>
      <c r="E45" s="7">
        <f>VLOOKUP($A45,[2]Hoja1!$A$2:$P$124,8,0)</f>
        <v>0</v>
      </c>
      <c r="F45" s="7">
        <f>VLOOKUP($A45,[2]Hoja1!$A$2:$P$124,9,0)</f>
        <v>0</v>
      </c>
      <c r="G45" s="7">
        <f>VLOOKUP($A45,[2]Hoja1!$A$2:$P$124,10,0)</f>
        <v>0</v>
      </c>
      <c r="H45" s="7">
        <f>VLOOKUP($A45,[2]Hoja1!$A$2:$P$124,11,0)</f>
        <v>0</v>
      </c>
      <c r="I45" s="7">
        <f>VLOOKUP($A45,[2]Hoja1!$A$2:$P$124,12,0)</f>
        <v>0</v>
      </c>
      <c r="J45" s="7">
        <f>VLOOKUP($A45,[2]Hoja1!$A$2:$P$124,13,0)</f>
        <v>0</v>
      </c>
      <c r="K45" s="7">
        <f>VLOOKUP($A45,[2]Hoja1!$A$2:$P$124,14,0)</f>
        <v>0</v>
      </c>
      <c r="L45" s="7">
        <f>VLOOKUP($A45,[2]Hoja1!$A$2:$P$124,15,0)</f>
        <v>1</v>
      </c>
      <c r="M45" s="9">
        <f>VLOOKUP($A45,[2]Hoja1!$A$2:$P$124,16,0)</f>
        <v>2</v>
      </c>
      <c r="N45" s="10"/>
    </row>
    <row r="46" spans="1:14" x14ac:dyDescent="0.25">
      <c r="A46" s="7">
        <v>1836</v>
      </c>
      <c r="B46" s="8" t="s">
        <v>58</v>
      </c>
      <c r="C46" s="7">
        <f>VLOOKUP($A46,[2]Hoja1!$A$2:$P$124,6,0)</f>
        <v>0</v>
      </c>
      <c r="D46" s="7">
        <f>VLOOKUP($A46,[2]Hoja1!$A$2:$P$124,7,0)</f>
        <v>0</v>
      </c>
      <c r="E46" s="7">
        <f>VLOOKUP($A46,[2]Hoja1!$A$2:$P$124,8,0)</f>
        <v>0</v>
      </c>
      <c r="F46" s="7">
        <f>VLOOKUP($A46,[2]Hoja1!$A$2:$P$124,9,0)</f>
        <v>0</v>
      </c>
      <c r="G46" s="7">
        <f>VLOOKUP($A46,[2]Hoja1!$A$2:$P$124,10,0)</f>
        <v>0</v>
      </c>
      <c r="H46" s="7">
        <f>VLOOKUP($A46,[2]Hoja1!$A$2:$P$124,11,0)</f>
        <v>0</v>
      </c>
      <c r="I46" s="7">
        <f>VLOOKUP($A46,[2]Hoja1!$A$2:$P$124,12,0)</f>
        <v>0</v>
      </c>
      <c r="J46" s="7">
        <f>VLOOKUP($A46,[2]Hoja1!$A$2:$P$124,13,0)</f>
        <v>0</v>
      </c>
      <c r="K46" s="7">
        <f>VLOOKUP($A46,[2]Hoja1!$A$2:$P$124,14,0)</f>
        <v>0</v>
      </c>
      <c r="L46" s="7">
        <f>VLOOKUP($A46,[2]Hoja1!$A$2:$P$124,15,0)</f>
        <v>1</v>
      </c>
      <c r="M46" s="9">
        <f>VLOOKUP($A46,[2]Hoja1!$A$2:$P$124,16,0)</f>
        <v>0</v>
      </c>
      <c r="N46" s="10"/>
    </row>
    <row r="47" spans="1:14" x14ac:dyDescent="0.25">
      <c r="A47" s="7">
        <v>1874</v>
      </c>
      <c r="B47" s="8" t="s">
        <v>59</v>
      </c>
      <c r="C47" s="7">
        <f>VLOOKUP($A47,[2]Hoja1!$A$2:$P$124,6,0)</f>
        <v>0</v>
      </c>
      <c r="D47" s="7">
        <f>VLOOKUP($A47,[2]Hoja1!$A$2:$P$124,7,0)</f>
        <v>0</v>
      </c>
      <c r="E47" s="7">
        <f>VLOOKUP($A47,[2]Hoja1!$A$2:$P$124,8,0)</f>
        <v>0</v>
      </c>
      <c r="F47" s="7">
        <f>VLOOKUP($A47,[2]Hoja1!$A$2:$P$124,9,0)</f>
        <v>0</v>
      </c>
      <c r="G47" s="7">
        <f>VLOOKUP($A47,[2]Hoja1!$A$2:$P$124,10,0)</f>
        <v>0</v>
      </c>
      <c r="H47" s="7">
        <f>VLOOKUP($A47,[2]Hoja1!$A$2:$P$124,11,0)</f>
        <v>0</v>
      </c>
      <c r="I47" s="7">
        <f>VLOOKUP($A47,[2]Hoja1!$A$2:$P$124,12,0)</f>
        <v>0</v>
      </c>
      <c r="J47" s="7">
        <f>VLOOKUP($A47,[2]Hoja1!$A$2:$P$124,13,0)</f>
        <v>1</v>
      </c>
      <c r="K47" s="7">
        <f>VLOOKUP($A47,[2]Hoja1!$A$2:$P$124,14,0)</f>
        <v>1</v>
      </c>
      <c r="L47" s="7">
        <f>VLOOKUP($A47,[2]Hoja1!$A$2:$P$124,15,0)</f>
        <v>1</v>
      </c>
      <c r="M47" s="9">
        <f>VLOOKUP($A47,[2]Hoja1!$A$2:$P$124,16,0)</f>
        <v>0</v>
      </c>
      <c r="N47" s="10"/>
    </row>
    <row r="48" spans="1:14" x14ac:dyDescent="0.25">
      <c r="A48" s="7">
        <v>1840</v>
      </c>
      <c r="B48" s="8" t="s">
        <v>60</v>
      </c>
      <c r="C48" s="7">
        <f>VLOOKUP($A48,[2]Hoja1!$A$2:$P$124,6,0)</f>
        <v>0</v>
      </c>
      <c r="D48" s="7">
        <f>VLOOKUP($A48,[2]Hoja1!$A$2:$P$124,7,0)</f>
        <v>0</v>
      </c>
      <c r="E48" s="7">
        <f>VLOOKUP($A48,[2]Hoja1!$A$2:$P$124,8,0)</f>
        <v>0</v>
      </c>
      <c r="F48" s="7">
        <f>VLOOKUP($A48,[2]Hoja1!$A$2:$P$124,9,0)</f>
        <v>0</v>
      </c>
      <c r="G48" s="7">
        <f>VLOOKUP($A48,[2]Hoja1!$A$2:$P$124,10,0)</f>
        <v>0</v>
      </c>
      <c r="H48" s="7">
        <f>VLOOKUP($A48,[2]Hoja1!$A$2:$P$124,11,0)</f>
        <v>0</v>
      </c>
      <c r="I48" s="7">
        <f>VLOOKUP($A48,[2]Hoja1!$A$2:$P$124,12,0)</f>
        <v>0</v>
      </c>
      <c r="J48" s="7">
        <f>VLOOKUP($A48,[2]Hoja1!$A$2:$P$124,13,0)</f>
        <v>0</v>
      </c>
      <c r="K48" s="7">
        <f>VLOOKUP($A48,[2]Hoja1!$A$2:$P$124,14,0)</f>
        <v>1</v>
      </c>
      <c r="L48" s="7">
        <f>VLOOKUP($A48,[2]Hoja1!$A$2:$P$124,15,0)</f>
        <v>0</v>
      </c>
      <c r="M48" s="9">
        <f>VLOOKUP($A48,[2]Hoja1!$A$2:$P$124,16,0)</f>
        <v>0</v>
      </c>
      <c r="N48" s="10"/>
    </row>
    <row r="49" spans="1:14" x14ac:dyDescent="0.25">
      <c r="A49" s="7">
        <v>1826</v>
      </c>
      <c r="B49" s="8" t="s">
        <v>61</v>
      </c>
      <c r="C49" s="7">
        <f>VLOOKUP($A49,[2]Hoja1!$A$2:$P$124,6,0)</f>
        <v>0</v>
      </c>
      <c r="D49" s="7">
        <f>VLOOKUP($A49,[2]Hoja1!$A$2:$P$124,7,0)</f>
        <v>0</v>
      </c>
      <c r="E49" s="7">
        <f>VLOOKUP($A49,[2]Hoja1!$A$2:$P$124,8,0)</f>
        <v>0</v>
      </c>
      <c r="F49" s="7">
        <f>VLOOKUP($A49,[2]Hoja1!$A$2:$P$124,9,0)</f>
        <v>1</v>
      </c>
      <c r="G49" s="7">
        <f>VLOOKUP($A49,[2]Hoja1!$A$2:$P$124,10,0)</f>
        <v>0</v>
      </c>
      <c r="H49" s="7">
        <f>VLOOKUP($A49,[2]Hoja1!$A$2:$P$124,11,0)</f>
        <v>0</v>
      </c>
      <c r="I49" s="7">
        <f>VLOOKUP($A49,[2]Hoja1!$A$2:$P$124,12,0)</f>
        <v>0</v>
      </c>
      <c r="J49" s="7">
        <f>VLOOKUP($A49,[2]Hoja1!$A$2:$P$124,13,0)</f>
        <v>0</v>
      </c>
      <c r="K49" s="7">
        <f>VLOOKUP($A49,[2]Hoja1!$A$2:$P$124,14,0)</f>
        <v>1</v>
      </c>
      <c r="L49" s="7">
        <f>VLOOKUP($A49,[2]Hoja1!$A$2:$P$124,15,0)</f>
        <v>2</v>
      </c>
      <c r="M49" s="9">
        <f>VLOOKUP($A49,[2]Hoja1!$A$2:$P$124,16,0)</f>
        <v>1</v>
      </c>
      <c r="N49" s="10"/>
    </row>
    <row r="50" spans="1:14" x14ac:dyDescent="0.25">
      <c r="A50" s="7">
        <v>1871</v>
      </c>
      <c r="B50" s="8" t="s">
        <v>62</v>
      </c>
      <c r="C50" s="7">
        <f>VLOOKUP($A50,[2]Hoja1!$A$2:$P$124,6,0)</f>
        <v>0</v>
      </c>
      <c r="D50" s="7">
        <f>VLOOKUP($A50,[2]Hoja1!$A$2:$P$124,7,0)</f>
        <v>0</v>
      </c>
      <c r="E50" s="7">
        <f>VLOOKUP($A50,[2]Hoja1!$A$2:$P$124,8,0)</f>
        <v>0</v>
      </c>
      <c r="F50" s="7">
        <f>VLOOKUP($A50,[2]Hoja1!$A$2:$P$124,9,0)</f>
        <v>0</v>
      </c>
      <c r="G50" s="7">
        <f>VLOOKUP($A50,[2]Hoja1!$A$2:$P$124,10,0)</f>
        <v>0</v>
      </c>
      <c r="H50" s="7">
        <f>VLOOKUP($A50,[2]Hoja1!$A$2:$P$124,11,0)</f>
        <v>0</v>
      </c>
      <c r="I50" s="7">
        <f>VLOOKUP($A50,[2]Hoja1!$A$2:$P$124,12,0)</f>
        <v>0</v>
      </c>
      <c r="J50" s="7">
        <f>VLOOKUP($A50,[2]Hoja1!$A$2:$P$124,13,0)</f>
        <v>0</v>
      </c>
      <c r="K50" s="7">
        <f>VLOOKUP($A50,[2]Hoja1!$A$2:$P$124,14,0)</f>
        <v>1</v>
      </c>
      <c r="L50" s="7">
        <f>VLOOKUP($A50,[2]Hoja1!$A$2:$P$124,15,0)</f>
        <v>0</v>
      </c>
      <c r="M50" s="9">
        <f>VLOOKUP($A50,[2]Hoja1!$A$2:$P$124,16,0)</f>
        <v>0</v>
      </c>
      <c r="N50" s="10"/>
    </row>
    <row r="51" spans="1:14" x14ac:dyDescent="0.25">
      <c r="A51" s="7">
        <v>1919</v>
      </c>
      <c r="B51" s="8" t="s">
        <v>63</v>
      </c>
      <c r="C51" s="7">
        <f>VLOOKUP($A51,[2]Hoja1!$A$2:$P$124,6,0)</f>
        <v>0</v>
      </c>
      <c r="D51" s="7">
        <f>VLOOKUP($A51,[2]Hoja1!$A$2:$P$124,7,0)</f>
        <v>0</v>
      </c>
      <c r="E51" s="7">
        <f>VLOOKUP($A51,[2]Hoja1!$A$2:$P$124,8,0)</f>
        <v>0</v>
      </c>
      <c r="F51" s="7">
        <f>VLOOKUP($A51,[2]Hoja1!$A$2:$P$124,9,0)</f>
        <v>0</v>
      </c>
      <c r="G51" s="7">
        <f>VLOOKUP($A51,[2]Hoja1!$A$2:$P$124,10,0)</f>
        <v>0</v>
      </c>
      <c r="H51" s="7">
        <f>VLOOKUP($A51,[2]Hoja1!$A$2:$P$124,11,0)</f>
        <v>0</v>
      </c>
      <c r="I51" s="7">
        <f>VLOOKUP($A51,[2]Hoja1!$A$2:$P$124,12,0)</f>
        <v>0</v>
      </c>
      <c r="J51" s="7">
        <f>VLOOKUP($A51,[2]Hoja1!$A$2:$P$124,13,0)</f>
        <v>0</v>
      </c>
      <c r="K51" s="7">
        <f>VLOOKUP($A51,[2]Hoja1!$A$2:$P$124,14,0)</f>
        <v>0</v>
      </c>
      <c r="L51" s="7">
        <f>VLOOKUP($A51,[2]Hoja1!$A$2:$P$124,15,0)</f>
        <v>1</v>
      </c>
      <c r="M51" s="9">
        <f>VLOOKUP($A51,[2]Hoja1!$A$2:$P$124,16,0)</f>
        <v>1</v>
      </c>
      <c r="N51" s="10"/>
    </row>
    <row r="52" spans="1:14" x14ac:dyDescent="0.25">
      <c r="A52" s="7">
        <v>1853</v>
      </c>
      <c r="B52" s="8" t="s">
        <v>64</v>
      </c>
      <c r="C52" s="7">
        <f>VLOOKUP($A52,[2]Hoja1!$A$2:$P$124,6,0)</f>
        <v>0</v>
      </c>
      <c r="D52" s="7">
        <f>VLOOKUP($A52,[2]Hoja1!$A$2:$P$124,7,0)</f>
        <v>0</v>
      </c>
      <c r="E52" s="7">
        <f>VLOOKUP($A52,[2]Hoja1!$A$2:$P$124,8,0)</f>
        <v>0</v>
      </c>
      <c r="F52" s="7">
        <f>VLOOKUP($A52,[2]Hoja1!$A$2:$P$124,9,0)</f>
        <v>0</v>
      </c>
      <c r="G52" s="7">
        <f>VLOOKUP($A52,[2]Hoja1!$A$2:$P$124,10,0)</f>
        <v>0</v>
      </c>
      <c r="H52" s="7">
        <f>VLOOKUP($A52,[2]Hoja1!$A$2:$P$124,11,0)</f>
        <v>0</v>
      </c>
      <c r="I52" s="7">
        <f>VLOOKUP($A52,[2]Hoja1!$A$2:$P$124,12,0)</f>
        <v>0</v>
      </c>
      <c r="J52" s="7">
        <f>VLOOKUP($A52,[2]Hoja1!$A$2:$P$124,13,0)</f>
        <v>0</v>
      </c>
      <c r="K52" s="7">
        <f>VLOOKUP($A52,[2]Hoja1!$A$2:$P$124,14,0)</f>
        <v>0</v>
      </c>
      <c r="L52" s="7">
        <f>VLOOKUP($A52,[2]Hoja1!$A$2:$P$124,15,0)</f>
        <v>1</v>
      </c>
      <c r="M52" s="9">
        <f>VLOOKUP($A52,[2]Hoja1!$A$2:$P$124,16,0)</f>
        <v>0</v>
      </c>
      <c r="N52" s="10"/>
    </row>
    <row r="53" spans="1:14" x14ac:dyDescent="0.25">
      <c r="A53" s="7">
        <v>1908</v>
      </c>
      <c r="B53" s="8" t="s">
        <v>65</v>
      </c>
      <c r="C53" s="7">
        <f>VLOOKUP($A53,[2]Hoja1!$A$2:$P$124,6,0)</f>
        <v>0</v>
      </c>
      <c r="D53" s="7">
        <f>VLOOKUP($A53,[2]Hoja1!$A$2:$P$124,7,0)</f>
        <v>0</v>
      </c>
      <c r="E53" s="7">
        <f>VLOOKUP($A53,[2]Hoja1!$A$2:$P$124,8,0)</f>
        <v>0</v>
      </c>
      <c r="F53" s="7">
        <f>VLOOKUP($A53,[2]Hoja1!$A$2:$P$124,9,0)</f>
        <v>0</v>
      </c>
      <c r="G53" s="7">
        <f>VLOOKUP($A53,[2]Hoja1!$A$2:$P$124,10,0)</f>
        <v>0</v>
      </c>
      <c r="H53" s="7">
        <f>VLOOKUP($A53,[2]Hoja1!$A$2:$P$124,11,0)</f>
        <v>0</v>
      </c>
      <c r="I53" s="7">
        <f>VLOOKUP($A53,[2]Hoja1!$A$2:$P$124,12,0)</f>
        <v>0</v>
      </c>
      <c r="J53" s="7">
        <f>VLOOKUP($A53,[2]Hoja1!$A$2:$P$124,13,0)</f>
        <v>0</v>
      </c>
      <c r="K53" s="7">
        <f>VLOOKUP($A53,[2]Hoja1!$A$2:$P$124,14,0)</f>
        <v>1</v>
      </c>
      <c r="L53" s="7">
        <f>VLOOKUP($A53,[2]Hoja1!$A$2:$P$124,15,0)</f>
        <v>1</v>
      </c>
      <c r="M53" s="9">
        <f>VLOOKUP($A53,[2]Hoja1!$A$2:$P$124,16,0)</f>
        <v>0</v>
      </c>
      <c r="N53" s="10"/>
    </row>
    <row r="54" spans="1:14" x14ac:dyDescent="0.25">
      <c r="A54" s="7">
        <v>1730</v>
      </c>
      <c r="B54" s="8" t="s">
        <v>66</v>
      </c>
      <c r="C54" s="7">
        <f>VLOOKUP($A54,[2]Hoja1!$A$2:$P$124,6,0)</f>
        <v>0</v>
      </c>
      <c r="D54" s="7">
        <f>VLOOKUP($A54,[2]Hoja1!$A$2:$P$124,7,0)</f>
        <v>0</v>
      </c>
      <c r="E54" s="7">
        <f>VLOOKUP($A54,[2]Hoja1!$A$2:$P$124,8,0)</f>
        <v>0</v>
      </c>
      <c r="F54" s="7">
        <f>VLOOKUP($A54,[2]Hoja1!$A$2:$P$124,9,0)</f>
        <v>0</v>
      </c>
      <c r="G54" s="7">
        <f>VLOOKUP($A54,[2]Hoja1!$A$2:$P$124,10,0)</f>
        <v>0</v>
      </c>
      <c r="H54" s="7">
        <f>VLOOKUP($A54,[2]Hoja1!$A$2:$P$124,11,0)</f>
        <v>0</v>
      </c>
      <c r="I54" s="7">
        <f>VLOOKUP($A54,[2]Hoja1!$A$2:$P$124,12,0)</f>
        <v>0</v>
      </c>
      <c r="J54" s="7">
        <f>VLOOKUP($A54,[2]Hoja1!$A$2:$P$124,13,0)</f>
        <v>0</v>
      </c>
      <c r="K54" s="7">
        <f>VLOOKUP($A54,[2]Hoja1!$A$2:$P$124,14,0)</f>
        <v>1</v>
      </c>
      <c r="L54" s="7">
        <f>VLOOKUP($A54,[2]Hoja1!$A$2:$P$124,15,0)</f>
        <v>1</v>
      </c>
      <c r="M54" s="9">
        <f>VLOOKUP($A54,[2]Hoja1!$A$2:$P$124,16,0)</f>
        <v>0</v>
      </c>
      <c r="N54" s="10"/>
    </row>
    <row r="55" spans="1:14" x14ac:dyDescent="0.25">
      <c r="A55" s="7">
        <v>1798</v>
      </c>
      <c r="B55" s="8" t="s">
        <v>67</v>
      </c>
      <c r="C55" s="7">
        <f>VLOOKUP($A55,[2]Hoja1!$A$2:$P$124,6,0)</f>
        <v>0</v>
      </c>
      <c r="D55" s="7">
        <f>VLOOKUP($A55,[2]Hoja1!$A$2:$P$124,7,0)</f>
        <v>0</v>
      </c>
      <c r="E55" s="7">
        <f>VLOOKUP($A55,[2]Hoja1!$A$2:$P$124,8,0)</f>
        <v>1</v>
      </c>
      <c r="F55" s="7">
        <f>VLOOKUP($A55,[2]Hoja1!$A$2:$P$124,9,0)</f>
        <v>1</v>
      </c>
      <c r="G55" s="7">
        <f>VLOOKUP($A55,[2]Hoja1!$A$2:$P$124,10,0)</f>
        <v>0</v>
      </c>
      <c r="H55" s="7">
        <f>VLOOKUP($A55,[2]Hoja1!$A$2:$P$124,11,0)</f>
        <v>0</v>
      </c>
      <c r="I55" s="7">
        <f>VLOOKUP($A55,[2]Hoja1!$A$2:$P$124,12,0)</f>
        <v>0</v>
      </c>
      <c r="J55" s="7">
        <f>VLOOKUP($A55,[2]Hoja1!$A$2:$P$124,13,0)</f>
        <v>0</v>
      </c>
      <c r="K55" s="7">
        <f>VLOOKUP($A55,[2]Hoja1!$A$2:$P$124,14,0)</f>
        <v>0</v>
      </c>
      <c r="L55" s="7">
        <f>VLOOKUP($A55,[2]Hoja1!$A$2:$P$124,15,0)</f>
        <v>2</v>
      </c>
      <c r="M55" s="9">
        <f>VLOOKUP($A55,[2]Hoja1!$A$2:$P$124,16,0)</f>
        <v>1</v>
      </c>
      <c r="N55" s="10"/>
    </row>
    <row r="56" spans="1:14" x14ac:dyDescent="0.25">
      <c r="A56" s="7">
        <v>1799</v>
      </c>
      <c r="B56" s="8" t="s">
        <v>68</v>
      </c>
      <c r="C56" s="7">
        <f>VLOOKUP($A56,[2]Hoja1!$A$2:$P$124,6,0)</f>
        <v>0</v>
      </c>
      <c r="D56" s="7">
        <f>VLOOKUP($A56,[2]Hoja1!$A$2:$P$124,7,0)</f>
        <v>0</v>
      </c>
      <c r="E56" s="7">
        <f>VLOOKUP($A56,[2]Hoja1!$A$2:$P$124,8,0)</f>
        <v>1</v>
      </c>
      <c r="F56" s="7">
        <f>VLOOKUP($A56,[2]Hoja1!$A$2:$P$124,9,0)</f>
        <v>0</v>
      </c>
      <c r="G56" s="7">
        <f>VLOOKUP($A56,[2]Hoja1!$A$2:$P$124,10,0)</f>
        <v>0</v>
      </c>
      <c r="H56" s="7">
        <f>VLOOKUP($A56,[2]Hoja1!$A$2:$P$124,11,0)</f>
        <v>0</v>
      </c>
      <c r="I56" s="7">
        <f>VLOOKUP($A56,[2]Hoja1!$A$2:$P$124,12,0)</f>
        <v>0</v>
      </c>
      <c r="J56" s="7">
        <f>VLOOKUP($A56,[2]Hoja1!$A$2:$P$124,13,0)</f>
        <v>0</v>
      </c>
      <c r="K56" s="7">
        <f>VLOOKUP($A56,[2]Hoja1!$A$2:$P$124,14,0)</f>
        <v>0</v>
      </c>
      <c r="L56" s="7">
        <f>VLOOKUP($A56,[2]Hoja1!$A$2:$P$124,15,0)</f>
        <v>1</v>
      </c>
      <c r="M56" s="9">
        <f>VLOOKUP($A56,[2]Hoja1!$A$2:$P$124,16,0)</f>
        <v>0</v>
      </c>
      <c r="N56" s="10"/>
    </row>
    <row r="57" spans="1:14" x14ac:dyDescent="0.25">
      <c r="A57" s="7">
        <v>1795</v>
      </c>
      <c r="B57" s="8" t="s">
        <v>69</v>
      </c>
      <c r="C57" s="7">
        <f>VLOOKUP($A57,[2]Hoja1!$A$2:$P$124,6,0)</f>
        <v>0</v>
      </c>
      <c r="D57" s="7">
        <f>VLOOKUP($A57,[2]Hoja1!$A$2:$P$124,7,0)</f>
        <v>0</v>
      </c>
      <c r="E57" s="7">
        <f>VLOOKUP($A57,[2]Hoja1!$A$2:$P$124,8,0)</f>
        <v>0</v>
      </c>
      <c r="F57" s="7">
        <f>VLOOKUP($A57,[2]Hoja1!$A$2:$P$124,9,0)</f>
        <v>0</v>
      </c>
      <c r="G57" s="7">
        <f>VLOOKUP($A57,[2]Hoja1!$A$2:$P$124,10,0)</f>
        <v>0</v>
      </c>
      <c r="H57" s="7">
        <f>VLOOKUP($A57,[2]Hoja1!$A$2:$P$124,11,0)</f>
        <v>0</v>
      </c>
      <c r="I57" s="7">
        <f>VLOOKUP($A57,[2]Hoja1!$A$2:$P$124,12,0)</f>
        <v>0</v>
      </c>
      <c r="J57" s="7">
        <f>VLOOKUP($A57,[2]Hoja1!$A$2:$P$124,13,0)</f>
        <v>0</v>
      </c>
      <c r="K57" s="7">
        <f>VLOOKUP($A57,[2]Hoja1!$A$2:$P$124,14,0)</f>
        <v>1</v>
      </c>
      <c r="L57" s="7">
        <f>VLOOKUP($A57,[2]Hoja1!$A$2:$P$124,15,0)</f>
        <v>1</v>
      </c>
      <c r="M57" s="9">
        <f>VLOOKUP($A57,[2]Hoja1!$A$2:$P$124,16,0)</f>
        <v>0</v>
      </c>
      <c r="N57" s="10"/>
    </row>
    <row r="58" spans="1:14" x14ac:dyDescent="0.25">
      <c r="A58" s="7">
        <v>1769</v>
      </c>
      <c r="B58" s="8" t="s">
        <v>70</v>
      </c>
      <c r="C58" s="7">
        <f>VLOOKUP($A58,[2]Hoja1!$A$2:$P$124,6,0)</f>
        <v>0</v>
      </c>
      <c r="D58" s="7">
        <f>VLOOKUP($A58,[2]Hoja1!$A$2:$P$124,7,0)</f>
        <v>0</v>
      </c>
      <c r="E58" s="7">
        <f>VLOOKUP($A58,[2]Hoja1!$A$2:$P$124,8,0)</f>
        <v>0</v>
      </c>
      <c r="F58" s="7">
        <f>VLOOKUP($A58,[2]Hoja1!$A$2:$P$124,9,0)</f>
        <v>0</v>
      </c>
      <c r="G58" s="7">
        <f>VLOOKUP($A58,[2]Hoja1!$A$2:$P$124,10,0)</f>
        <v>0</v>
      </c>
      <c r="H58" s="7">
        <f>VLOOKUP($A58,[2]Hoja1!$A$2:$P$124,11,0)</f>
        <v>0</v>
      </c>
      <c r="I58" s="7">
        <f>VLOOKUP($A58,[2]Hoja1!$A$2:$P$124,12,0)</f>
        <v>0</v>
      </c>
      <c r="J58" s="7">
        <f>VLOOKUP($A58,[2]Hoja1!$A$2:$P$124,13,0)</f>
        <v>0</v>
      </c>
      <c r="K58" s="7">
        <f>VLOOKUP($A58,[2]Hoja1!$A$2:$P$124,14,0)</f>
        <v>1</v>
      </c>
      <c r="L58" s="7">
        <f>VLOOKUP($A58,[2]Hoja1!$A$2:$P$124,15,0)</f>
        <v>2</v>
      </c>
      <c r="M58" s="9">
        <f>VLOOKUP($A58,[2]Hoja1!$A$2:$P$124,16,0)</f>
        <v>0</v>
      </c>
      <c r="N58" s="10"/>
    </row>
    <row r="59" spans="1:14" x14ac:dyDescent="0.25">
      <c r="A59" s="7">
        <v>1830</v>
      </c>
      <c r="B59" s="8" t="s">
        <v>71</v>
      </c>
      <c r="C59" s="7">
        <f>VLOOKUP($A59,[2]Hoja1!$A$2:$P$124,6,0)</f>
        <v>0</v>
      </c>
      <c r="D59" s="7">
        <f>VLOOKUP($A59,[2]Hoja1!$A$2:$P$124,7,0)</f>
        <v>0</v>
      </c>
      <c r="E59" s="7">
        <f>VLOOKUP($A59,[2]Hoja1!$A$2:$P$124,8,0)</f>
        <v>0</v>
      </c>
      <c r="F59" s="7">
        <f>VLOOKUP($A59,[2]Hoja1!$A$2:$P$124,9,0)</f>
        <v>0</v>
      </c>
      <c r="G59" s="7">
        <f>VLOOKUP($A59,[2]Hoja1!$A$2:$P$124,10,0)</f>
        <v>0</v>
      </c>
      <c r="H59" s="7">
        <f>VLOOKUP($A59,[2]Hoja1!$A$2:$P$124,11,0)</f>
        <v>0</v>
      </c>
      <c r="I59" s="7">
        <f>VLOOKUP($A59,[2]Hoja1!$A$2:$P$124,12,0)</f>
        <v>0</v>
      </c>
      <c r="J59" s="7">
        <f>VLOOKUP($A59,[2]Hoja1!$A$2:$P$124,13,0)</f>
        <v>0</v>
      </c>
      <c r="K59" s="7">
        <f>VLOOKUP($A59,[2]Hoja1!$A$2:$P$124,14,0)</f>
        <v>0</v>
      </c>
      <c r="L59" s="7">
        <f>VLOOKUP($A59,[2]Hoja1!$A$2:$P$124,15,0)</f>
        <v>1</v>
      </c>
      <c r="M59" s="9">
        <f>VLOOKUP($A59,[2]Hoja1!$A$2:$P$124,16,0)</f>
        <v>0</v>
      </c>
      <c r="N59" s="10"/>
    </row>
    <row r="60" spans="1:14" x14ac:dyDescent="0.25">
      <c r="A60" s="7">
        <v>1740</v>
      </c>
      <c r="B60" s="8" t="s">
        <v>72</v>
      </c>
      <c r="C60" s="7">
        <f>VLOOKUP($A60,[2]Hoja1!$A$2:$P$124,6,0)</f>
        <v>0</v>
      </c>
      <c r="D60" s="7">
        <f>VLOOKUP($A60,[2]Hoja1!$A$2:$P$124,7,0)</f>
        <v>0</v>
      </c>
      <c r="E60" s="7">
        <f>VLOOKUP($A60,[2]Hoja1!$A$2:$P$124,8,0)</f>
        <v>0</v>
      </c>
      <c r="F60" s="7">
        <f>VLOOKUP($A60,[2]Hoja1!$A$2:$P$124,9,0)</f>
        <v>1</v>
      </c>
      <c r="G60" s="7">
        <f>VLOOKUP($A60,[2]Hoja1!$A$2:$P$124,10,0)</f>
        <v>0</v>
      </c>
      <c r="H60" s="7">
        <f>VLOOKUP($A60,[2]Hoja1!$A$2:$P$124,11,0)</f>
        <v>0</v>
      </c>
      <c r="I60" s="7">
        <f>VLOOKUP($A60,[2]Hoja1!$A$2:$P$124,12,0)</f>
        <v>0</v>
      </c>
      <c r="J60" s="7">
        <f>VLOOKUP($A60,[2]Hoja1!$A$2:$P$124,13,0)</f>
        <v>0</v>
      </c>
      <c r="K60" s="7">
        <f>VLOOKUP($A60,[2]Hoja1!$A$2:$P$124,14,0)</f>
        <v>1</v>
      </c>
      <c r="L60" s="7">
        <f>VLOOKUP($A60,[2]Hoja1!$A$2:$P$124,15,0)</f>
        <v>2</v>
      </c>
      <c r="M60" s="9">
        <f>VLOOKUP($A60,[2]Hoja1!$A$2:$P$124,16,0)</f>
        <v>1</v>
      </c>
      <c r="N60" s="10"/>
    </row>
    <row r="61" spans="1:14" x14ac:dyDescent="0.25">
      <c r="A61" s="7">
        <v>1779</v>
      </c>
      <c r="B61" s="8" t="s">
        <v>73</v>
      </c>
      <c r="C61" s="7">
        <f>VLOOKUP($A61,[2]Hoja1!$A$2:$P$124,6,0)</f>
        <v>0</v>
      </c>
      <c r="D61" s="7">
        <f>VLOOKUP($A61,[2]Hoja1!$A$2:$P$124,7,0)</f>
        <v>0</v>
      </c>
      <c r="E61" s="7">
        <f>VLOOKUP($A61,[2]Hoja1!$A$2:$P$124,8,0)</f>
        <v>0</v>
      </c>
      <c r="F61" s="7">
        <f>VLOOKUP($A61,[2]Hoja1!$A$2:$P$124,9,0)</f>
        <v>0</v>
      </c>
      <c r="G61" s="7">
        <f>VLOOKUP($A61,[2]Hoja1!$A$2:$P$124,10,0)</f>
        <v>0</v>
      </c>
      <c r="H61" s="7">
        <f>VLOOKUP($A61,[2]Hoja1!$A$2:$P$124,11,0)</f>
        <v>0</v>
      </c>
      <c r="I61" s="7">
        <f>VLOOKUP($A61,[2]Hoja1!$A$2:$P$124,12,0)</f>
        <v>0</v>
      </c>
      <c r="J61" s="7">
        <f>VLOOKUP($A61,[2]Hoja1!$A$2:$P$124,13,0)</f>
        <v>0</v>
      </c>
      <c r="K61" s="7">
        <f>VLOOKUP($A61,[2]Hoja1!$A$2:$P$124,14,0)</f>
        <v>0</v>
      </c>
      <c r="L61" s="7">
        <f>VLOOKUP($A61,[2]Hoja1!$A$2:$P$124,15,0)</f>
        <v>1</v>
      </c>
      <c r="M61" s="9">
        <f>VLOOKUP($A61,[2]Hoja1!$A$2:$P$124,16,0)</f>
        <v>0</v>
      </c>
      <c r="N61" s="10"/>
    </row>
    <row r="62" spans="1:14" x14ac:dyDescent="0.25">
      <c r="A62" s="7">
        <v>1895</v>
      </c>
      <c r="B62" s="8" t="s">
        <v>74</v>
      </c>
      <c r="C62" s="7">
        <f>VLOOKUP($A62,[2]Hoja1!$A$2:$P$124,6,0)</f>
        <v>0</v>
      </c>
      <c r="D62" s="7">
        <f>VLOOKUP($A62,[2]Hoja1!$A$2:$P$124,7,0)</f>
        <v>0</v>
      </c>
      <c r="E62" s="7">
        <f>VLOOKUP($A62,[2]Hoja1!$A$2:$P$124,8,0)</f>
        <v>0</v>
      </c>
      <c r="F62" s="7">
        <f>VLOOKUP($A62,[2]Hoja1!$A$2:$P$124,9,0)</f>
        <v>0</v>
      </c>
      <c r="G62" s="7">
        <f>VLOOKUP($A62,[2]Hoja1!$A$2:$P$124,10,0)</f>
        <v>0</v>
      </c>
      <c r="H62" s="7">
        <f>VLOOKUP($A62,[2]Hoja1!$A$2:$P$124,11,0)</f>
        <v>0</v>
      </c>
      <c r="I62" s="7">
        <f>VLOOKUP($A62,[2]Hoja1!$A$2:$P$124,12,0)</f>
        <v>0</v>
      </c>
      <c r="J62" s="7">
        <f>VLOOKUP($A62,[2]Hoja1!$A$2:$P$124,13,0)</f>
        <v>0</v>
      </c>
      <c r="K62" s="7">
        <f>VLOOKUP($A62,[2]Hoja1!$A$2:$P$124,14,0)</f>
        <v>0</v>
      </c>
      <c r="L62" s="7">
        <f>VLOOKUP($A62,[2]Hoja1!$A$2:$P$124,15,0)</f>
        <v>0</v>
      </c>
      <c r="M62" s="9">
        <f>VLOOKUP($A62,[2]Hoja1!$A$2:$P$124,16,0)</f>
        <v>1</v>
      </c>
      <c r="N62" s="10"/>
    </row>
    <row r="63" spans="1:14" x14ac:dyDescent="0.25">
      <c r="A63" s="7">
        <v>1880</v>
      </c>
      <c r="B63" s="8" t="s">
        <v>75</v>
      </c>
      <c r="C63" s="7">
        <f>VLOOKUP($A63,[2]Hoja1!$A$2:$P$124,6,0)</f>
        <v>0</v>
      </c>
      <c r="D63" s="7">
        <f>VLOOKUP($A63,[2]Hoja1!$A$2:$P$124,7,0)</f>
        <v>0</v>
      </c>
      <c r="E63" s="7">
        <f>VLOOKUP($A63,[2]Hoja1!$A$2:$P$124,8,0)</f>
        <v>0</v>
      </c>
      <c r="F63" s="7">
        <f>VLOOKUP($A63,[2]Hoja1!$A$2:$P$124,9,0)</f>
        <v>0</v>
      </c>
      <c r="G63" s="7">
        <f>VLOOKUP($A63,[2]Hoja1!$A$2:$P$124,10,0)</f>
        <v>0</v>
      </c>
      <c r="H63" s="7">
        <f>VLOOKUP($A63,[2]Hoja1!$A$2:$P$124,11,0)</f>
        <v>0</v>
      </c>
      <c r="I63" s="7">
        <f>VLOOKUP($A63,[2]Hoja1!$A$2:$P$124,12,0)</f>
        <v>0</v>
      </c>
      <c r="J63" s="7">
        <f>VLOOKUP($A63,[2]Hoja1!$A$2:$P$124,13,0)</f>
        <v>0</v>
      </c>
      <c r="K63" s="7">
        <f>VLOOKUP($A63,[2]Hoja1!$A$2:$P$124,14,0)</f>
        <v>1</v>
      </c>
      <c r="L63" s="7">
        <f>VLOOKUP($A63,[2]Hoja1!$A$2:$P$124,15,0)</f>
        <v>2</v>
      </c>
      <c r="M63" s="9">
        <f>VLOOKUP($A63,[2]Hoja1!$A$2:$P$124,16,0)</f>
        <v>0</v>
      </c>
      <c r="N63" s="10"/>
    </row>
    <row r="64" spans="1:14" x14ac:dyDescent="0.25">
      <c r="A64" s="7">
        <v>1869</v>
      </c>
      <c r="B64" s="8" t="s">
        <v>76</v>
      </c>
      <c r="C64" s="7">
        <f>VLOOKUP($A64,[2]Hoja1!$A$2:$P$124,6,0)</f>
        <v>0</v>
      </c>
      <c r="D64" s="7">
        <f>VLOOKUP($A64,[2]Hoja1!$A$2:$P$124,7,0)</f>
        <v>0</v>
      </c>
      <c r="E64" s="7">
        <f>VLOOKUP($A64,[2]Hoja1!$A$2:$P$124,8,0)</f>
        <v>0</v>
      </c>
      <c r="F64" s="7">
        <f>VLOOKUP($A64,[2]Hoja1!$A$2:$P$124,9,0)</f>
        <v>0</v>
      </c>
      <c r="G64" s="7">
        <f>VLOOKUP($A64,[2]Hoja1!$A$2:$P$124,10,0)</f>
        <v>0</v>
      </c>
      <c r="H64" s="7">
        <f>VLOOKUP($A64,[2]Hoja1!$A$2:$P$124,11,0)</f>
        <v>0</v>
      </c>
      <c r="I64" s="7">
        <f>VLOOKUP($A64,[2]Hoja1!$A$2:$P$124,12,0)</f>
        <v>0</v>
      </c>
      <c r="J64" s="7">
        <f>VLOOKUP($A64,[2]Hoja1!$A$2:$P$124,13,0)</f>
        <v>0</v>
      </c>
      <c r="K64" s="7">
        <f>VLOOKUP($A64,[2]Hoja1!$A$2:$P$124,14,0)</f>
        <v>1</v>
      </c>
      <c r="L64" s="7">
        <f>VLOOKUP($A64,[2]Hoja1!$A$2:$P$124,15,0)</f>
        <v>1</v>
      </c>
      <c r="M64" s="9">
        <f>VLOOKUP($A64,[2]Hoja1!$A$2:$P$124,16,0)</f>
        <v>0</v>
      </c>
      <c r="N64" s="10"/>
    </row>
    <row r="65" spans="1:14" x14ac:dyDescent="0.25">
      <c r="A65" s="7">
        <v>1737</v>
      </c>
      <c r="B65" s="8" t="s">
        <v>77</v>
      </c>
      <c r="C65" s="7">
        <f>VLOOKUP($A65,[2]Hoja1!$A$2:$P$124,6,0)</f>
        <v>0</v>
      </c>
      <c r="D65" s="7">
        <f>VLOOKUP($A65,[2]Hoja1!$A$2:$P$124,7,0)</f>
        <v>0</v>
      </c>
      <c r="E65" s="7">
        <f>VLOOKUP($A65,[2]Hoja1!$A$2:$P$124,8,0)</f>
        <v>0</v>
      </c>
      <c r="F65" s="7">
        <f>VLOOKUP($A65,[2]Hoja1!$A$2:$P$124,9,0)</f>
        <v>0</v>
      </c>
      <c r="G65" s="7">
        <f>VLOOKUP($A65,[2]Hoja1!$A$2:$P$124,10,0)</f>
        <v>0</v>
      </c>
      <c r="H65" s="7">
        <f>VLOOKUP($A65,[2]Hoja1!$A$2:$P$124,11,0)</f>
        <v>0</v>
      </c>
      <c r="I65" s="7">
        <f>VLOOKUP($A65,[2]Hoja1!$A$2:$P$124,12,0)</f>
        <v>0</v>
      </c>
      <c r="J65" s="7">
        <f>VLOOKUP($A65,[2]Hoja1!$A$2:$P$124,13,0)</f>
        <v>1</v>
      </c>
      <c r="K65" s="7">
        <f>VLOOKUP($A65,[2]Hoja1!$A$2:$P$124,14,0)</f>
        <v>1</v>
      </c>
      <c r="L65" s="7">
        <f>VLOOKUP($A65,[2]Hoja1!$A$2:$P$124,15,0)</f>
        <v>3</v>
      </c>
      <c r="M65" s="9">
        <f>VLOOKUP($A65,[2]Hoja1!$A$2:$P$124,16,0)</f>
        <v>0</v>
      </c>
      <c r="N65" s="10"/>
    </row>
    <row r="66" spans="1:14" x14ac:dyDescent="0.25">
      <c r="A66" s="7">
        <v>1792</v>
      </c>
      <c r="B66" s="8" t="s">
        <v>78</v>
      </c>
      <c r="C66" s="7">
        <f>VLOOKUP($A66,[2]Hoja1!$A$2:$P$124,6,0)</f>
        <v>0</v>
      </c>
      <c r="D66" s="7">
        <f>VLOOKUP($A66,[2]Hoja1!$A$2:$P$124,7,0)</f>
        <v>0</v>
      </c>
      <c r="E66" s="7">
        <f>VLOOKUP($A66,[2]Hoja1!$A$2:$P$124,8,0)</f>
        <v>0</v>
      </c>
      <c r="F66" s="7">
        <f>VLOOKUP($A66,[2]Hoja1!$A$2:$P$124,9,0)</f>
        <v>0</v>
      </c>
      <c r="G66" s="7">
        <f>VLOOKUP($A66,[2]Hoja1!$A$2:$P$124,10,0)</f>
        <v>0</v>
      </c>
      <c r="H66" s="7">
        <f>VLOOKUP($A66,[2]Hoja1!$A$2:$P$124,11,0)</f>
        <v>0</v>
      </c>
      <c r="I66" s="7">
        <f>VLOOKUP($A66,[2]Hoja1!$A$2:$P$124,12,0)</f>
        <v>0</v>
      </c>
      <c r="J66" s="7">
        <f>VLOOKUP($A66,[2]Hoja1!$A$2:$P$124,13,0)</f>
        <v>0</v>
      </c>
      <c r="K66" s="7">
        <f>VLOOKUP($A66,[2]Hoja1!$A$2:$P$124,14,0)</f>
        <v>0</v>
      </c>
      <c r="L66" s="7">
        <f>VLOOKUP($A66,[2]Hoja1!$A$2:$P$124,15,0)</f>
        <v>0</v>
      </c>
      <c r="M66" s="9">
        <f>VLOOKUP($A66,[2]Hoja1!$A$2:$P$124,16,0)</f>
        <v>1</v>
      </c>
      <c r="N66" s="10"/>
    </row>
    <row r="67" spans="1:14" x14ac:dyDescent="0.25">
      <c r="A67" s="7">
        <v>1838</v>
      </c>
      <c r="B67" s="8" t="s">
        <v>79</v>
      </c>
      <c r="C67" s="7">
        <f>VLOOKUP($A67,[2]Hoja1!$A$2:$P$124,6,0)</f>
        <v>0</v>
      </c>
      <c r="D67" s="7">
        <f>VLOOKUP($A67,[2]Hoja1!$A$2:$P$124,7,0)</f>
        <v>0</v>
      </c>
      <c r="E67" s="7">
        <f>VLOOKUP($A67,[2]Hoja1!$A$2:$P$124,8,0)</f>
        <v>0</v>
      </c>
      <c r="F67" s="7">
        <f>VLOOKUP($A67,[2]Hoja1!$A$2:$P$124,9,0)</f>
        <v>0</v>
      </c>
      <c r="G67" s="7">
        <f>VLOOKUP($A67,[2]Hoja1!$A$2:$P$124,10,0)</f>
        <v>0</v>
      </c>
      <c r="H67" s="7">
        <f>VLOOKUP($A67,[2]Hoja1!$A$2:$P$124,11,0)</f>
        <v>0</v>
      </c>
      <c r="I67" s="7">
        <f>VLOOKUP($A67,[2]Hoja1!$A$2:$P$124,12,0)</f>
        <v>0</v>
      </c>
      <c r="J67" s="7">
        <f>VLOOKUP($A67,[2]Hoja1!$A$2:$P$124,13,0)</f>
        <v>0</v>
      </c>
      <c r="K67" s="7">
        <f>VLOOKUP($A67,[2]Hoja1!$A$2:$P$124,14,0)</f>
        <v>1</v>
      </c>
      <c r="L67" s="7">
        <f>VLOOKUP($A67,[2]Hoja1!$A$2:$P$124,15,0)</f>
        <v>1</v>
      </c>
      <c r="M67" s="9">
        <f>VLOOKUP($A67,[2]Hoja1!$A$2:$P$124,16,0)</f>
        <v>0</v>
      </c>
      <c r="N67" s="10"/>
    </row>
    <row r="68" spans="1:14" x14ac:dyDescent="0.25">
      <c r="A68" s="7">
        <v>1758</v>
      </c>
      <c r="B68" s="8" t="s">
        <v>80</v>
      </c>
      <c r="C68" s="7">
        <f>VLOOKUP($A68,[2]Hoja1!$A$2:$P$124,6,0)</f>
        <v>0</v>
      </c>
      <c r="D68" s="7">
        <f>VLOOKUP($A68,[2]Hoja1!$A$2:$P$124,7,0)</f>
        <v>0</v>
      </c>
      <c r="E68" s="7">
        <f>VLOOKUP($A68,[2]Hoja1!$A$2:$P$124,8,0)</f>
        <v>0</v>
      </c>
      <c r="F68" s="7">
        <f>VLOOKUP($A68,[2]Hoja1!$A$2:$P$124,9,0)</f>
        <v>0</v>
      </c>
      <c r="G68" s="7">
        <f>VLOOKUP($A68,[2]Hoja1!$A$2:$P$124,10,0)</f>
        <v>0</v>
      </c>
      <c r="H68" s="7">
        <f>VLOOKUP($A68,[2]Hoja1!$A$2:$P$124,11,0)</f>
        <v>0</v>
      </c>
      <c r="I68" s="7">
        <f>VLOOKUP($A68,[2]Hoja1!$A$2:$P$124,12,0)</f>
        <v>0</v>
      </c>
      <c r="J68" s="7">
        <f>VLOOKUP($A68,[2]Hoja1!$A$2:$P$124,13,0)</f>
        <v>0</v>
      </c>
      <c r="K68" s="7">
        <f>VLOOKUP($A68,[2]Hoja1!$A$2:$P$124,14,0)</f>
        <v>1</v>
      </c>
      <c r="L68" s="7">
        <f>VLOOKUP($A68,[2]Hoja1!$A$2:$P$124,15,0)</f>
        <v>2</v>
      </c>
      <c r="M68" s="9">
        <f>VLOOKUP($A68,[2]Hoja1!$A$2:$P$124,16,0)</f>
        <v>1</v>
      </c>
      <c r="N68" s="10"/>
    </row>
    <row r="69" spans="1:14" x14ac:dyDescent="0.25">
      <c r="A69" s="7">
        <v>1777</v>
      </c>
      <c r="B69" s="8" t="s">
        <v>81</v>
      </c>
      <c r="C69" s="7">
        <f>VLOOKUP($A69,[2]Hoja1!$A$2:$P$124,6,0)</f>
        <v>0</v>
      </c>
      <c r="D69" s="7">
        <f>VLOOKUP($A69,[2]Hoja1!$A$2:$P$124,7,0)</f>
        <v>0</v>
      </c>
      <c r="E69" s="7">
        <f>VLOOKUP($A69,[2]Hoja1!$A$2:$P$124,8,0)</f>
        <v>0</v>
      </c>
      <c r="F69" s="7">
        <f>VLOOKUP($A69,[2]Hoja1!$A$2:$P$124,9,0)</f>
        <v>0</v>
      </c>
      <c r="G69" s="7">
        <f>VLOOKUP($A69,[2]Hoja1!$A$2:$P$124,10,0)</f>
        <v>0</v>
      </c>
      <c r="H69" s="7">
        <f>VLOOKUP($A69,[2]Hoja1!$A$2:$P$124,11,0)</f>
        <v>0</v>
      </c>
      <c r="I69" s="7">
        <f>VLOOKUP($A69,[2]Hoja1!$A$2:$P$124,12,0)</f>
        <v>0</v>
      </c>
      <c r="J69" s="7">
        <f>VLOOKUP($A69,[2]Hoja1!$A$2:$P$124,13,0)</f>
        <v>0</v>
      </c>
      <c r="K69" s="7">
        <f>VLOOKUP($A69,[2]Hoja1!$A$2:$P$124,14,0)</f>
        <v>1</v>
      </c>
      <c r="L69" s="7">
        <f>VLOOKUP($A69,[2]Hoja1!$A$2:$P$124,15,0)</f>
        <v>1</v>
      </c>
      <c r="M69" s="9">
        <f>VLOOKUP($A69,[2]Hoja1!$A$2:$P$124,16,0)</f>
        <v>0</v>
      </c>
      <c r="N69" s="10"/>
    </row>
    <row r="70" spans="1:14" x14ac:dyDescent="0.25">
      <c r="A70" s="7">
        <v>1858</v>
      </c>
      <c r="B70" s="8" t="s">
        <v>82</v>
      </c>
      <c r="C70" s="7">
        <f>VLOOKUP($A70,[2]Hoja1!$A$2:$P$124,6,0)</f>
        <v>0</v>
      </c>
      <c r="D70" s="7">
        <f>VLOOKUP($A70,[2]Hoja1!$A$2:$P$124,7,0)</f>
        <v>0</v>
      </c>
      <c r="E70" s="7">
        <f>VLOOKUP($A70,[2]Hoja1!$A$2:$P$124,8,0)</f>
        <v>0</v>
      </c>
      <c r="F70" s="7">
        <f>VLOOKUP($A70,[2]Hoja1!$A$2:$P$124,9,0)</f>
        <v>0</v>
      </c>
      <c r="G70" s="7">
        <f>VLOOKUP($A70,[2]Hoja1!$A$2:$P$124,10,0)</f>
        <v>0</v>
      </c>
      <c r="H70" s="7">
        <f>VLOOKUP($A70,[2]Hoja1!$A$2:$P$124,11,0)</f>
        <v>0</v>
      </c>
      <c r="I70" s="7">
        <f>VLOOKUP($A70,[2]Hoja1!$A$2:$P$124,12,0)</f>
        <v>0</v>
      </c>
      <c r="J70" s="7">
        <f>VLOOKUP($A70,[2]Hoja1!$A$2:$P$124,13,0)</f>
        <v>0</v>
      </c>
      <c r="K70" s="7">
        <f>VLOOKUP($A70,[2]Hoja1!$A$2:$P$124,14,0)</f>
        <v>1</v>
      </c>
      <c r="L70" s="7">
        <f>VLOOKUP($A70,[2]Hoja1!$A$2:$P$124,15,0)</f>
        <v>1</v>
      </c>
      <c r="M70" s="9">
        <f>VLOOKUP($A70,[2]Hoja1!$A$2:$P$124,16,0)</f>
        <v>0</v>
      </c>
      <c r="N70" s="10"/>
    </row>
    <row r="71" spans="1:14" x14ac:dyDescent="0.25">
      <c r="A71" s="7">
        <v>1738</v>
      </c>
      <c r="B71" s="8" t="s">
        <v>83</v>
      </c>
      <c r="C71" s="7">
        <f>VLOOKUP($A71,[2]Hoja1!$A$2:$P$124,6,0)</f>
        <v>0</v>
      </c>
      <c r="D71" s="7">
        <f>VLOOKUP($A71,[2]Hoja1!$A$2:$P$124,7,0)</f>
        <v>0</v>
      </c>
      <c r="E71" s="7">
        <f>VLOOKUP($A71,[2]Hoja1!$A$2:$P$124,8,0)</f>
        <v>0</v>
      </c>
      <c r="F71" s="7">
        <f>VLOOKUP($A71,[2]Hoja1!$A$2:$P$124,9,0)</f>
        <v>0</v>
      </c>
      <c r="G71" s="7">
        <f>VLOOKUP($A71,[2]Hoja1!$A$2:$P$124,10,0)</f>
        <v>0</v>
      </c>
      <c r="H71" s="7">
        <f>VLOOKUP($A71,[2]Hoja1!$A$2:$P$124,11,0)</f>
        <v>0</v>
      </c>
      <c r="I71" s="7">
        <f>VLOOKUP($A71,[2]Hoja1!$A$2:$P$124,12,0)</f>
        <v>0</v>
      </c>
      <c r="J71" s="7">
        <f>VLOOKUP($A71,[2]Hoja1!$A$2:$P$124,13,0)</f>
        <v>1</v>
      </c>
      <c r="K71" s="7">
        <f>VLOOKUP($A71,[2]Hoja1!$A$2:$P$124,14,0)</f>
        <v>1</v>
      </c>
      <c r="L71" s="7">
        <f>VLOOKUP($A71,[2]Hoja1!$A$2:$P$124,15,0)</f>
        <v>1</v>
      </c>
      <c r="M71" s="9">
        <f>VLOOKUP($A71,[2]Hoja1!$A$2:$P$124,16,0)</f>
        <v>1</v>
      </c>
      <c r="N71" s="10"/>
    </row>
    <row r="72" spans="1:14" x14ac:dyDescent="0.25">
      <c r="A72" s="7">
        <v>1808</v>
      </c>
      <c r="B72" s="8" t="s">
        <v>84</v>
      </c>
      <c r="C72" s="7">
        <f>VLOOKUP($A72,[2]Hoja1!$A$2:$P$124,6,0)</f>
        <v>0</v>
      </c>
      <c r="D72" s="7">
        <f>VLOOKUP($A72,[2]Hoja1!$A$2:$P$124,7,0)</f>
        <v>0</v>
      </c>
      <c r="E72" s="7">
        <f>VLOOKUP($A72,[2]Hoja1!$A$2:$P$124,8,0)</f>
        <v>0</v>
      </c>
      <c r="F72" s="7">
        <f>VLOOKUP($A72,[2]Hoja1!$A$2:$P$124,9,0)</f>
        <v>0</v>
      </c>
      <c r="G72" s="7">
        <f>VLOOKUP($A72,[2]Hoja1!$A$2:$P$124,10,0)</f>
        <v>0</v>
      </c>
      <c r="H72" s="7">
        <f>VLOOKUP($A72,[2]Hoja1!$A$2:$P$124,11,0)</f>
        <v>0</v>
      </c>
      <c r="I72" s="7">
        <f>VLOOKUP($A72,[2]Hoja1!$A$2:$P$124,12,0)</f>
        <v>0</v>
      </c>
      <c r="J72" s="7">
        <f>VLOOKUP($A72,[2]Hoja1!$A$2:$P$124,13,0)</f>
        <v>0</v>
      </c>
      <c r="K72" s="7">
        <f>VLOOKUP($A72,[2]Hoja1!$A$2:$P$124,14,0)</f>
        <v>1</v>
      </c>
      <c r="L72" s="7">
        <f>VLOOKUP($A72,[2]Hoja1!$A$2:$P$124,15,0)</f>
        <v>1</v>
      </c>
      <c r="M72" s="9">
        <f>VLOOKUP($A72,[2]Hoja1!$A$2:$P$124,16,0)</f>
        <v>0</v>
      </c>
      <c r="N72" s="10"/>
    </row>
    <row r="73" spans="1:14" x14ac:dyDescent="0.25">
      <c r="A73" s="7">
        <v>1788</v>
      </c>
      <c r="B73" s="8" t="s">
        <v>85</v>
      </c>
      <c r="C73" s="7">
        <f>VLOOKUP($A73,[2]Hoja1!$A$2:$P$124,6,0)</f>
        <v>0</v>
      </c>
      <c r="D73" s="7">
        <f>VLOOKUP($A73,[2]Hoja1!$A$2:$P$124,7,0)</f>
        <v>0</v>
      </c>
      <c r="E73" s="7">
        <f>VLOOKUP($A73,[2]Hoja1!$A$2:$P$124,8,0)</f>
        <v>0</v>
      </c>
      <c r="F73" s="7">
        <f>VLOOKUP($A73,[2]Hoja1!$A$2:$P$124,9,0)</f>
        <v>0</v>
      </c>
      <c r="G73" s="7">
        <f>VLOOKUP($A73,[2]Hoja1!$A$2:$P$124,10,0)</f>
        <v>0</v>
      </c>
      <c r="H73" s="7">
        <f>VLOOKUP($A73,[2]Hoja1!$A$2:$P$124,11,0)</f>
        <v>0</v>
      </c>
      <c r="I73" s="7">
        <f>VLOOKUP($A73,[2]Hoja1!$A$2:$P$124,12,0)</f>
        <v>0</v>
      </c>
      <c r="J73" s="7">
        <f>VLOOKUP($A73,[2]Hoja1!$A$2:$P$124,13,0)</f>
        <v>0</v>
      </c>
      <c r="K73" s="7">
        <f>VLOOKUP($A73,[2]Hoja1!$A$2:$P$124,14,0)</f>
        <v>1</v>
      </c>
      <c r="L73" s="7">
        <f>VLOOKUP($A73,[2]Hoja1!$A$2:$P$124,15,0)</f>
        <v>2</v>
      </c>
      <c r="M73" s="9">
        <f>VLOOKUP($A73,[2]Hoja1!$A$2:$P$124,16,0)</f>
        <v>1</v>
      </c>
      <c r="N73" s="10">
        <v>1</v>
      </c>
    </row>
    <row r="74" spans="1:14" x14ac:dyDescent="0.25">
      <c r="A74" s="7">
        <v>1716</v>
      </c>
      <c r="B74" s="8" t="s">
        <v>86</v>
      </c>
      <c r="C74" s="7">
        <f>VLOOKUP($A74,[2]Hoja1!$A$2:$P$124,6,0)</f>
        <v>0</v>
      </c>
      <c r="D74" s="7">
        <f>VLOOKUP($A74,[2]Hoja1!$A$2:$P$124,7,0)</f>
        <v>0</v>
      </c>
      <c r="E74" s="7">
        <f>VLOOKUP($A74,[2]Hoja1!$A$2:$P$124,8,0)</f>
        <v>0</v>
      </c>
      <c r="F74" s="7">
        <f>VLOOKUP($A74,[2]Hoja1!$A$2:$P$124,9,0)</f>
        <v>0</v>
      </c>
      <c r="G74" s="7">
        <f>VLOOKUP($A74,[2]Hoja1!$A$2:$P$124,10,0)</f>
        <v>0</v>
      </c>
      <c r="H74" s="7">
        <f>VLOOKUP($A74,[2]Hoja1!$A$2:$P$124,11,0)</f>
        <v>0</v>
      </c>
      <c r="I74" s="7">
        <f>VLOOKUP($A74,[2]Hoja1!$A$2:$P$124,12,0)</f>
        <v>0</v>
      </c>
      <c r="J74" s="7">
        <f>VLOOKUP($A74,[2]Hoja1!$A$2:$P$124,13,0)</f>
        <v>0</v>
      </c>
      <c r="K74" s="7">
        <f>VLOOKUP($A74,[2]Hoja1!$A$2:$P$124,14,0)</f>
        <v>1</v>
      </c>
      <c r="L74" s="7">
        <f>VLOOKUP($A74,[2]Hoja1!$A$2:$P$124,15,0)</f>
        <v>3</v>
      </c>
      <c r="M74" s="9">
        <f>VLOOKUP($A74,[2]Hoja1!$A$2:$P$124,16,0)</f>
        <v>0</v>
      </c>
      <c r="N74" s="10"/>
    </row>
    <row r="75" spans="1:14" x14ac:dyDescent="0.25">
      <c r="A75" s="7">
        <v>1804</v>
      </c>
      <c r="B75" s="8" t="s">
        <v>87</v>
      </c>
      <c r="C75" s="7">
        <f>VLOOKUP($A75,[2]Hoja1!$A$2:$P$124,6,0)</f>
        <v>0</v>
      </c>
      <c r="D75" s="7">
        <f>VLOOKUP($A75,[2]Hoja1!$A$2:$P$124,7,0)</f>
        <v>0</v>
      </c>
      <c r="E75" s="7">
        <f>VLOOKUP($A75,[2]Hoja1!$A$2:$P$124,8,0)</f>
        <v>0</v>
      </c>
      <c r="F75" s="7">
        <f>VLOOKUP($A75,[2]Hoja1!$A$2:$P$124,9,0)</f>
        <v>0</v>
      </c>
      <c r="G75" s="7">
        <f>VLOOKUP($A75,[2]Hoja1!$A$2:$P$124,10,0)</f>
        <v>0</v>
      </c>
      <c r="H75" s="7">
        <f>VLOOKUP($A75,[2]Hoja1!$A$2:$P$124,11,0)</f>
        <v>0</v>
      </c>
      <c r="I75" s="7">
        <f>VLOOKUP($A75,[2]Hoja1!$A$2:$P$124,12,0)</f>
        <v>0</v>
      </c>
      <c r="J75" s="7">
        <f>VLOOKUP($A75,[2]Hoja1!$A$2:$P$124,13,0)</f>
        <v>0</v>
      </c>
      <c r="K75" s="7">
        <f>VLOOKUP($A75,[2]Hoja1!$A$2:$P$124,14,0)</f>
        <v>1</v>
      </c>
      <c r="L75" s="7">
        <f>VLOOKUP($A75,[2]Hoja1!$A$2:$P$124,15,0)</f>
        <v>0</v>
      </c>
      <c r="M75" s="9">
        <f>VLOOKUP($A75,[2]Hoja1!$A$2:$P$124,16,0)</f>
        <v>2</v>
      </c>
      <c r="N75" s="10"/>
    </row>
    <row r="76" spans="1:14" x14ac:dyDescent="0.25">
      <c r="A76" s="7">
        <v>1752</v>
      </c>
      <c r="B76" s="8" t="s">
        <v>88</v>
      </c>
      <c r="C76" s="7">
        <f>VLOOKUP($A76,[2]Hoja1!$A$2:$P$124,6,0)</f>
        <v>0</v>
      </c>
      <c r="D76" s="7">
        <f>VLOOKUP($A76,[2]Hoja1!$A$2:$P$124,7,0)</f>
        <v>1</v>
      </c>
      <c r="E76" s="7">
        <f>VLOOKUP($A76,[2]Hoja1!$A$2:$P$124,8,0)</f>
        <v>0</v>
      </c>
      <c r="F76" s="7">
        <f>VLOOKUP($A76,[2]Hoja1!$A$2:$P$124,9,0)</f>
        <v>0</v>
      </c>
      <c r="G76" s="7">
        <f>VLOOKUP($A76,[2]Hoja1!$A$2:$P$124,10,0)</f>
        <v>0</v>
      </c>
      <c r="H76" s="7">
        <f>VLOOKUP($A76,[2]Hoja1!$A$2:$P$124,11,0)</f>
        <v>0</v>
      </c>
      <c r="I76" s="7">
        <f>VLOOKUP($A76,[2]Hoja1!$A$2:$P$124,12,0)</f>
        <v>0</v>
      </c>
      <c r="J76" s="7">
        <f>VLOOKUP($A76,[2]Hoja1!$A$2:$P$124,13,0)</f>
        <v>1</v>
      </c>
      <c r="K76" s="7">
        <f>VLOOKUP($A76,[2]Hoja1!$A$2:$P$124,14,0)</f>
        <v>1</v>
      </c>
      <c r="L76" s="7">
        <f>VLOOKUP($A76,[2]Hoja1!$A$2:$P$124,15,0)</f>
        <v>1</v>
      </c>
      <c r="M76" s="9">
        <f>VLOOKUP($A76,[2]Hoja1!$A$2:$P$124,16,0)</f>
        <v>2</v>
      </c>
      <c r="N76" s="10"/>
    </row>
    <row r="77" spans="1:14" x14ac:dyDescent="0.25">
      <c r="A77" s="7">
        <v>1825</v>
      </c>
      <c r="B77" s="8" t="s">
        <v>89</v>
      </c>
      <c r="C77" s="7">
        <f>VLOOKUP($A77,[2]Hoja1!$A$2:$P$124,6,0)</f>
        <v>0</v>
      </c>
      <c r="D77" s="7">
        <f>VLOOKUP($A77,[2]Hoja1!$A$2:$P$124,7,0)</f>
        <v>0</v>
      </c>
      <c r="E77" s="7">
        <f>VLOOKUP($A77,[2]Hoja1!$A$2:$P$124,8,0)</f>
        <v>0</v>
      </c>
      <c r="F77" s="7">
        <f>VLOOKUP($A77,[2]Hoja1!$A$2:$P$124,9,0)</f>
        <v>0</v>
      </c>
      <c r="G77" s="7">
        <f>VLOOKUP($A77,[2]Hoja1!$A$2:$P$124,10,0)</f>
        <v>0</v>
      </c>
      <c r="H77" s="7">
        <f>VLOOKUP($A77,[2]Hoja1!$A$2:$P$124,11,0)</f>
        <v>0</v>
      </c>
      <c r="I77" s="7">
        <f>VLOOKUP($A77,[2]Hoja1!$A$2:$P$124,12,0)</f>
        <v>0</v>
      </c>
      <c r="J77" s="7">
        <f>VLOOKUP($A77,[2]Hoja1!$A$2:$P$124,13,0)</f>
        <v>0</v>
      </c>
      <c r="K77" s="7">
        <f>VLOOKUP($A77,[2]Hoja1!$A$2:$P$124,14,0)</f>
        <v>1</v>
      </c>
      <c r="L77" s="7">
        <f>VLOOKUP($A77,[2]Hoja1!$A$2:$P$124,15,0)</f>
        <v>1</v>
      </c>
      <c r="M77" s="9">
        <f>VLOOKUP($A77,[2]Hoja1!$A$2:$P$124,16,0)</f>
        <v>0</v>
      </c>
      <c r="N77" s="10"/>
    </row>
    <row r="78" spans="1:14" x14ac:dyDescent="0.25">
      <c r="A78" s="7">
        <v>1775</v>
      </c>
      <c r="B78" s="8" t="s">
        <v>90</v>
      </c>
      <c r="C78" s="7">
        <f>VLOOKUP($A78,[2]Hoja1!$A$2:$P$124,6,0)</f>
        <v>0</v>
      </c>
      <c r="D78" s="7">
        <f>VLOOKUP($A78,[2]Hoja1!$A$2:$P$124,7,0)</f>
        <v>0</v>
      </c>
      <c r="E78" s="7">
        <f>VLOOKUP($A78,[2]Hoja1!$A$2:$P$124,8,0)</f>
        <v>0</v>
      </c>
      <c r="F78" s="7">
        <f>VLOOKUP($A78,[2]Hoja1!$A$2:$P$124,9,0)</f>
        <v>0</v>
      </c>
      <c r="G78" s="7">
        <f>VLOOKUP($A78,[2]Hoja1!$A$2:$P$124,10,0)</f>
        <v>0</v>
      </c>
      <c r="H78" s="7">
        <f>VLOOKUP($A78,[2]Hoja1!$A$2:$P$124,11,0)</f>
        <v>0</v>
      </c>
      <c r="I78" s="7">
        <f>VLOOKUP($A78,[2]Hoja1!$A$2:$P$124,12,0)</f>
        <v>0</v>
      </c>
      <c r="J78" s="7">
        <f>VLOOKUP($A78,[2]Hoja1!$A$2:$P$124,13,0)</f>
        <v>1</v>
      </c>
      <c r="K78" s="7">
        <f>VLOOKUP($A78,[2]Hoja1!$A$2:$P$124,14,0)</f>
        <v>1</v>
      </c>
      <c r="L78" s="7">
        <f>VLOOKUP($A78,[2]Hoja1!$A$2:$P$124,15,0)</f>
        <v>0</v>
      </c>
      <c r="M78" s="9">
        <f>VLOOKUP($A78,[2]Hoja1!$A$2:$P$124,16,0)</f>
        <v>0</v>
      </c>
      <c r="N78" s="10"/>
    </row>
    <row r="79" spans="1:14" x14ac:dyDescent="0.25">
      <c r="A79" s="7">
        <v>1768</v>
      </c>
      <c r="B79" s="8" t="s">
        <v>91</v>
      </c>
      <c r="C79" s="7">
        <f>VLOOKUP($A79,[2]Hoja1!$A$2:$P$124,6,0)</f>
        <v>0</v>
      </c>
      <c r="D79" s="7">
        <f>VLOOKUP($A79,[2]Hoja1!$A$2:$P$124,7,0)</f>
        <v>0</v>
      </c>
      <c r="E79" s="7">
        <f>VLOOKUP($A79,[2]Hoja1!$A$2:$P$124,8,0)</f>
        <v>0</v>
      </c>
      <c r="F79" s="7">
        <f>VLOOKUP($A79,[2]Hoja1!$A$2:$P$124,9,0)</f>
        <v>0</v>
      </c>
      <c r="G79" s="7">
        <f>VLOOKUP($A79,[2]Hoja1!$A$2:$P$124,10,0)</f>
        <v>0</v>
      </c>
      <c r="H79" s="7">
        <f>VLOOKUP($A79,[2]Hoja1!$A$2:$P$124,11,0)</f>
        <v>0</v>
      </c>
      <c r="I79" s="7">
        <f>VLOOKUP($A79,[2]Hoja1!$A$2:$P$124,12,0)</f>
        <v>0</v>
      </c>
      <c r="J79" s="7">
        <f>VLOOKUP($A79,[2]Hoja1!$A$2:$P$124,13,0)</f>
        <v>0</v>
      </c>
      <c r="K79" s="7">
        <f>VLOOKUP($A79,[2]Hoja1!$A$2:$P$124,14,0)</f>
        <v>1</v>
      </c>
      <c r="L79" s="7">
        <f>VLOOKUP($A79,[2]Hoja1!$A$2:$P$124,15,0)</f>
        <v>0</v>
      </c>
      <c r="M79" s="9">
        <f>VLOOKUP($A79,[2]Hoja1!$A$2:$P$124,16,0)</f>
        <v>1</v>
      </c>
      <c r="N79" s="10"/>
    </row>
    <row r="80" spans="1:14" x14ac:dyDescent="0.25">
      <c r="A80" s="7">
        <v>1900</v>
      </c>
      <c r="B80" s="8" t="s">
        <v>92</v>
      </c>
      <c r="C80" s="7">
        <f>VLOOKUP($A80,[2]Hoja1!$A$2:$P$124,6,0)</f>
        <v>0</v>
      </c>
      <c r="D80" s="7">
        <f>VLOOKUP($A80,[2]Hoja1!$A$2:$P$124,7,0)</f>
        <v>0</v>
      </c>
      <c r="E80" s="7">
        <f>VLOOKUP($A80,[2]Hoja1!$A$2:$P$124,8,0)</f>
        <v>0</v>
      </c>
      <c r="F80" s="7">
        <f>VLOOKUP($A80,[2]Hoja1!$A$2:$P$124,9,0)</f>
        <v>0</v>
      </c>
      <c r="G80" s="7">
        <f>VLOOKUP($A80,[2]Hoja1!$A$2:$P$124,10,0)</f>
        <v>0</v>
      </c>
      <c r="H80" s="7">
        <f>VLOOKUP($A80,[2]Hoja1!$A$2:$P$124,11,0)</f>
        <v>0</v>
      </c>
      <c r="I80" s="7">
        <f>VLOOKUP($A80,[2]Hoja1!$A$2:$P$124,12,0)</f>
        <v>0</v>
      </c>
      <c r="J80" s="7">
        <f>VLOOKUP($A80,[2]Hoja1!$A$2:$P$124,13,0)</f>
        <v>0</v>
      </c>
      <c r="K80" s="7">
        <f>VLOOKUP($A80,[2]Hoja1!$A$2:$P$124,14,0)</f>
        <v>0</v>
      </c>
      <c r="L80" s="7">
        <f>VLOOKUP($A80,[2]Hoja1!$A$2:$P$124,15,0)</f>
        <v>1</v>
      </c>
      <c r="M80" s="9">
        <f>VLOOKUP($A80,[2]Hoja1!$A$2:$P$124,16,0)</f>
        <v>1</v>
      </c>
      <c r="N80" s="10"/>
    </row>
    <row r="81" spans="1:14" x14ac:dyDescent="0.25">
      <c r="A81" s="7">
        <v>1920</v>
      </c>
      <c r="B81" s="8" t="s">
        <v>93</v>
      </c>
      <c r="C81" s="7">
        <f>VLOOKUP($A81,[2]Hoja1!$A$2:$P$124,6,0)</f>
        <v>0</v>
      </c>
      <c r="D81" s="7">
        <f>VLOOKUP($A81,[2]Hoja1!$A$2:$P$124,7,0)</f>
        <v>0</v>
      </c>
      <c r="E81" s="7">
        <f>VLOOKUP($A81,[2]Hoja1!$A$2:$P$124,8,0)</f>
        <v>0</v>
      </c>
      <c r="F81" s="7">
        <f>VLOOKUP($A81,[2]Hoja1!$A$2:$P$124,9,0)</f>
        <v>0</v>
      </c>
      <c r="G81" s="7">
        <f>VLOOKUP($A81,[2]Hoja1!$A$2:$P$124,10,0)</f>
        <v>0</v>
      </c>
      <c r="H81" s="7">
        <f>VLOOKUP($A81,[2]Hoja1!$A$2:$P$124,11,0)</f>
        <v>0</v>
      </c>
      <c r="I81" s="7">
        <f>VLOOKUP($A81,[2]Hoja1!$A$2:$P$124,12,0)</f>
        <v>0</v>
      </c>
      <c r="J81" s="7">
        <f>VLOOKUP($A81,[2]Hoja1!$A$2:$P$124,13,0)</f>
        <v>0</v>
      </c>
      <c r="K81" s="7">
        <f>VLOOKUP($A81,[2]Hoja1!$A$2:$P$124,14,0)</f>
        <v>0</v>
      </c>
      <c r="L81" s="7">
        <f>VLOOKUP($A81,[2]Hoja1!$A$2:$P$124,15,0)</f>
        <v>2</v>
      </c>
      <c r="M81" s="9">
        <f>VLOOKUP($A81,[2]Hoja1!$A$2:$P$124,16,0)</f>
        <v>1</v>
      </c>
      <c r="N81" s="10"/>
    </row>
    <row r="82" spans="1:14" x14ac:dyDescent="0.25">
      <c r="A82" s="7">
        <v>1873</v>
      </c>
      <c r="B82" s="8" t="s">
        <v>94</v>
      </c>
      <c r="C82" s="7">
        <f>VLOOKUP($A82,[2]Hoja1!$A$2:$P$124,6,0)</f>
        <v>0</v>
      </c>
      <c r="D82" s="7">
        <f>VLOOKUP($A82,[2]Hoja1!$A$2:$P$124,7,0)</f>
        <v>0</v>
      </c>
      <c r="E82" s="7">
        <f>VLOOKUP($A82,[2]Hoja1!$A$2:$P$124,8,0)</f>
        <v>0</v>
      </c>
      <c r="F82" s="7">
        <f>VLOOKUP($A82,[2]Hoja1!$A$2:$P$124,9,0)</f>
        <v>0</v>
      </c>
      <c r="G82" s="7">
        <f>VLOOKUP($A82,[2]Hoja1!$A$2:$P$124,10,0)</f>
        <v>0</v>
      </c>
      <c r="H82" s="7">
        <f>VLOOKUP($A82,[2]Hoja1!$A$2:$P$124,11,0)</f>
        <v>0</v>
      </c>
      <c r="I82" s="7">
        <f>VLOOKUP($A82,[2]Hoja1!$A$2:$P$124,12,0)</f>
        <v>0</v>
      </c>
      <c r="J82" s="7">
        <f>VLOOKUP($A82,[2]Hoja1!$A$2:$P$124,13,0)</f>
        <v>0</v>
      </c>
      <c r="K82" s="7">
        <f>VLOOKUP($A82,[2]Hoja1!$A$2:$P$124,14,0)</f>
        <v>1</v>
      </c>
      <c r="L82" s="7">
        <f>VLOOKUP($A82,[2]Hoja1!$A$2:$P$124,15,0)</f>
        <v>1</v>
      </c>
      <c r="M82" s="9">
        <f>VLOOKUP($A82,[2]Hoja1!$A$2:$P$124,16,0)</f>
        <v>0</v>
      </c>
      <c r="N82" s="10"/>
    </row>
    <row r="83" spans="1:14" x14ac:dyDescent="0.25">
      <c r="A83" s="7">
        <v>1888</v>
      </c>
      <c r="B83" s="8" t="s">
        <v>95</v>
      </c>
      <c r="C83" s="7">
        <f>VLOOKUP($A83,[2]Hoja1!$A$2:$P$124,6,0)</f>
        <v>0</v>
      </c>
      <c r="D83" s="7">
        <f>VLOOKUP($A83,[2]Hoja1!$A$2:$P$124,7,0)</f>
        <v>0</v>
      </c>
      <c r="E83" s="7">
        <f>VLOOKUP($A83,[2]Hoja1!$A$2:$P$124,8,0)</f>
        <v>0</v>
      </c>
      <c r="F83" s="7">
        <f>VLOOKUP($A83,[2]Hoja1!$A$2:$P$124,9,0)</f>
        <v>0</v>
      </c>
      <c r="G83" s="7">
        <f>VLOOKUP($A83,[2]Hoja1!$A$2:$P$124,10,0)</f>
        <v>0</v>
      </c>
      <c r="H83" s="7">
        <f>VLOOKUP($A83,[2]Hoja1!$A$2:$P$124,11,0)</f>
        <v>0</v>
      </c>
      <c r="I83" s="7">
        <f>VLOOKUP($A83,[2]Hoja1!$A$2:$P$124,12,0)</f>
        <v>0</v>
      </c>
      <c r="J83" s="7">
        <f>VLOOKUP($A83,[2]Hoja1!$A$2:$P$124,13,0)</f>
        <v>0</v>
      </c>
      <c r="K83" s="7">
        <f>VLOOKUP($A83,[2]Hoja1!$A$2:$P$124,14,0)</f>
        <v>1</v>
      </c>
      <c r="L83" s="7">
        <f>VLOOKUP($A83,[2]Hoja1!$A$2:$P$124,15,0)</f>
        <v>0</v>
      </c>
      <c r="M83" s="9">
        <f>VLOOKUP($A83,[2]Hoja1!$A$2:$P$124,16,0)</f>
        <v>0</v>
      </c>
      <c r="N83" s="10"/>
    </row>
    <row r="84" spans="1:14" x14ac:dyDescent="0.25">
      <c r="A84" s="7">
        <v>1744</v>
      </c>
      <c r="B84" s="8" t="s">
        <v>96</v>
      </c>
      <c r="C84" s="7">
        <f>VLOOKUP($A84,[2]Hoja1!$A$2:$P$124,6,0)</f>
        <v>0</v>
      </c>
      <c r="D84" s="7">
        <f>VLOOKUP($A84,[2]Hoja1!$A$2:$P$124,7,0)</f>
        <v>0</v>
      </c>
      <c r="E84" s="7">
        <f>VLOOKUP($A84,[2]Hoja1!$A$2:$P$124,8,0)</f>
        <v>0</v>
      </c>
      <c r="F84" s="7">
        <f>VLOOKUP($A84,[2]Hoja1!$A$2:$P$124,9,0)</f>
        <v>0</v>
      </c>
      <c r="G84" s="7">
        <f>VLOOKUP($A84,[2]Hoja1!$A$2:$P$124,10,0)</f>
        <v>0</v>
      </c>
      <c r="H84" s="7">
        <f>VLOOKUP($A84,[2]Hoja1!$A$2:$P$124,11,0)</f>
        <v>0</v>
      </c>
      <c r="I84" s="7">
        <f>VLOOKUP($A84,[2]Hoja1!$A$2:$P$124,12,0)</f>
        <v>0</v>
      </c>
      <c r="J84" s="7">
        <f>VLOOKUP($A84,[2]Hoja1!$A$2:$P$124,13,0)</f>
        <v>0</v>
      </c>
      <c r="K84" s="7">
        <f>VLOOKUP($A84,[2]Hoja1!$A$2:$P$124,14,0)</f>
        <v>1</v>
      </c>
      <c r="L84" s="7">
        <f>VLOOKUP($A84,[2]Hoja1!$A$2:$P$124,15,0)</f>
        <v>1</v>
      </c>
      <c r="M84" s="9">
        <f>VLOOKUP($A84,[2]Hoja1!$A$2:$P$124,16,0)</f>
        <v>1</v>
      </c>
      <c r="N84" s="10"/>
    </row>
    <row r="85" spans="1:14" x14ac:dyDescent="0.25">
      <c r="A85" s="7">
        <v>1733</v>
      </c>
      <c r="B85" s="8" t="s">
        <v>97</v>
      </c>
      <c r="C85" s="7">
        <f>VLOOKUP($A85,[2]Hoja1!$A$2:$P$124,6,0)</f>
        <v>0</v>
      </c>
      <c r="D85" s="7">
        <f>VLOOKUP($A85,[2]Hoja1!$A$2:$P$124,7,0)</f>
        <v>0</v>
      </c>
      <c r="E85" s="7">
        <f>VLOOKUP($A85,[2]Hoja1!$A$2:$P$124,8,0)</f>
        <v>0</v>
      </c>
      <c r="F85" s="7">
        <f>VLOOKUP($A85,[2]Hoja1!$A$2:$P$124,9,0)</f>
        <v>0</v>
      </c>
      <c r="G85" s="7">
        <f>VLOOKUP($A85,[2]Hoja1!$A$2:$P$124,10,0)</f>
        <v>0</v>
      </c>
      <c r="H85" s="7">
        <f>VLOOKUP($A85,[2]Hoja1!$A$2:$P$124,11,0)</f>
        <v>0</v>
      </c>
      <c r="I85" s="7">
        <f>VLOOKUP($A85,[2]Hoja1!$A$2:$P$124,12,0)</f>
        <v>0</v>
      </c>
      <c r="J85" s="7">
        <f>VLOOKUP($A85,[2]Hoja1!$A$2:$P$124,13,0)</f>
        <v>0</v>
      </c>
      <c r="K85" s="7">
        <f>VLOOKUP($A85,[2]Hoja1!$A$2:$P$124,14,0)</f>
        <v>0</v>
      </c>
      <c r="L85" s="7">
        <f>VLOOKUP($A85,[2]Hoja1!$A$2:$P$124,15,0)</f>
        <v>2</v>
      </c>
      <c r="M85" s="9">
        <f>VLOOKUP($A85,[2]Hoja1!$A$2:$P$124,16,0)</f>
        <v>2</v>
      </c>
      <c r="N85" s="10"/>
    </row>
    <row r="86" spans="1:14" x14ac:dyDescent="0.25">
      <c r="A86" s="7">
        <v>1887</v>
      </c>
      <c r="B86" s="8" t="s">
        <v>98</v>
      </c>
      <c r="C86" s="7">
        <f>VLOOKUP($A86,[2]Hoja1!$A$2:$P$124,6,0)</f>
        <v>0</v>
      </c>
      <c r="D86" s="7">
        <f>VLOOKUP($A86,[2]Hoja1!$A$2:$P$124,7,0)</f>
        <v>0</v>
      </c>
      <c r="E86" s="7">
        <f>VLOOKUP($A86,[2]Hoja1!$A$2:$P$124,8,0)</f>
        <v>0</v>
      </c>
      <c r="F86" s="7">
        <f>VLOOKUP($A86,[2]Hoja1!$A$2:$P$124,9,0)</f>
        <v>0</v>
      </c>
      <c r="G86" s="7">
        <f>VLOOKUP($A86,[2]Hoja1!$A$2:$P$124,10,0)</f>
        <v>0</v>
      </c>
      <c r="H86" s="7">
        <f>VLOOKUP($A86,[2]Hoja1!$A$2:$P$124,11,0)</f>
        <v>0</v>
      </c>
      <c r="I86" s="7">
        <f>VLOOKUP($A86,[2]Hoja1!$A$2:$P$124,12,0)</f>
        <v>0</v>
      </c>
      <c r="J86" s="7">
        <f>VLOOKUP($A86,[2]Hoja1!$A$2:$P$124,13,0)</f>
        <v>0</v>
      </c>
      <c r="K86" s="7">
        <f>VLOOKUP($A86,[2]Hoja1!$A$2:$P$124,14,0)</f>
        <v>1</v>
      </c>
      <c r="L86" s="7">
        <f>VLOOKUP($A86,[2]Hoja1!$A$2:$P$124,15,0)</f>
        <v>0</v>
      </c>
      <c r="M86" s="9">
        <f>VLOOKUP($A86,[2]Hoja1!$A$2:$P$124,16,0)</f>
        <v>0</v>
      </c>
      <c r="N86" s="10"/>
    </row>
    <row r="87" spans="1:14" x14ac:dyDescent="0.25">
      <c r="A87" s="7">
        <v>1911</v>
      </c>
      <c r="B87" s="8" t="s">
        <v>99</v>
      </c>
      <c r="C87" s="7">
        <f>VLOOKUP($A87,[2]Hoja1!$A$2:$P$124,6,0)</f>
        <v>0</v>
      </c>
      <c r="D87" s="7">
        <f>VLOOKUP($A87,[2]Hoja1!$A$2:$P$124,7,0)</f>
        <v>0</v>
      </c>
      <c r="E87" s="7">
        <f>VLOOKUP($A87,[2]Hoja1!$A$2:$P$124,8,0)</f>
        <v>0</v>
      </c>
      <c r="F87" s="7">
        <f>VLOOKUP($A87,[2]Hoja1!$A$2:$P$124,9,0)</f>
        <v>0</v>
      </c>
      <c r="G87" s="7">
        <f>VLOOKUP($A87,[2]Hoja1!$A$2:$P$124,10,0)</f>
        <v>0</v>
      </c>
      <c r="H87" s="7">
        <f>VLOOKUP($A87,[2]Hoja1!$A$2:$P$124,11,0)</f>
        <v>0</v>
      </c>
      <c r="I87" s="7">
        <f>VLOOKUP($A87,[2]Hoja1!$A$2:$P$124,12,0)</f>
        <v>0</v>
      </c>
      <c r="J87" s="7">
        <f>VLOOKUP($A87,[2]Hoja1!$A$2:$P$124,13,0)</f>
        <v>0</v>
      </c>
      <c r="K87" s="7">
        <f>VLOOKUP($A87,[2]Hoja1!$A$2:$P$124,14,0)</f>
        <v>0</v>
      </c>
      <c r="L87" s="7">
        <f>VLOOKUP($A87,[2]Hoja1!$A$2:$P$124,15,0)</f>
        <v>1</v>
      </c>
      <c r="M87" s="9">
        <f>VLOOKUP($A87,[2]Hoja1!$A$2:$P$124,16,0)</f>
        <v>1</v>
      </c>
      <c r="N87" s="10"/>
    </row>
    <row r="88" spans="1:14" x14ac:dyDescent="0.25">
      <c r="A88" s="7">
        <v>1832</v>
      </c>
      <c r="B88" s="8" t="s">
        <v>100</v>
      </c>
      <c r="C88" s="7">
        <f>VLOOKUP($A88,[2]Hoja1!$A$2:$P$124,6,0)</f>
        <v>0</v>
      </c>
      <c r="D88" s="7">
        <f>VLOOKUP($A88,[2]Hoja1!$A$2:$P$124,7,0)</f>
        <v>0</v>
      </c>
      <c r="E88" s="7">
        <f>VLOOKUP($A88,[2]Hoja1!$A$2:$P$124,8,0)</f>
        <v>0</v>
      </c>
      <c r="F88" s="7">
        <f>VLOOKUP($A88,[2]Hoja1!$A$2:$P$124,9,0)</f>
        <v>1</v>
      </c>
      <c r="G88" s="7">
        <f>VLOOKUP($A88,[2]Hoja1!$A$2:$P$124,10,0)</f>
        <v>0</v>
      </c>
      <c r="H88" s="7">
        <f>VLOOKUP($A88,[2]Hoja1!$A$2:$P$124,11,0)</f>
        <v>0</v>
      </c>
      <c r="I88" s="7">
        <f>VLOOKUP($A88,[2]Hoja1!$A$2:$P$124,12,0)</f>
        <v>0</v>
      </c>
      <c r="J88" s="7">
        <f>VLOOKUP($A88,[2]Hoja1!$A$2:$P$124,13,0)</f>
        <v>0</v>
      </c>
      <c r="K88" s="7">
        <f>VLOOKUP($A88,[2]Hoja1!$A$2:$P$124,14,0)</f>
        <v>0</v>
      </c>
      <c r="L88" s="7">
        <f>VLOOKUP($A88,[2]Hoja1!$A$2:$P$124,15,0)</f>
        <v>1</v>
      </c>
      <c r="M88" s="9">
        <f>VLOOKUP($A88,[2]Hoja1!$A$2:$P$124,16,0)</f>
        <v>0</v>
      </c>
      <c r="N88" s="10"/>
    </row>
    <row r="89" spans="1:14" x14ac:dyDescent="0.25">
      <c r="A89" s="7">
        <v>1747</v>
      </c>
      <c r="B89" s="8" t="s">
        <v>101</v>
      </c>
      <c r="C89" s="7">
        <f>VLOOKUP($A89,[2]Hoja1!$A$2:$P$124,6,0)</f>
        <v>0</v>
      </c>
      <c r="D89" s="7">
        <f>VLOOKUP($A89,[2]Hoja1!$A$2:$P$124,7,0)</f>
        <v>0</v>
      </c>
      <c r="E89" s="7">
        <f>VLOOKUP($A89,[2]Hoja1!$A$2:$P$124,8,0)</f>
        <v>0</v>
      </c>
      <c r="F89" s="7">
        <f>VLOOKUP($A89,[2]Hoja1!$A$2:$P$124,9,0)</f>
        <v>1</v>
      </c>
      <c r="G89" s="7">
        <f>VLOOKUP($A89,[2]Hoja1!$A$2:$P$124,10,0)</f>
        <v>0</v>
      </c>
      <c r="H89" s="7">
        <f>VLOOKUP($A89,[2]Hoja1!$A$2:$P$124,11,0)</f>
        <v>0</v>
      </c>
      <c r="I89" s="7">
        <f>VLOOKUP($A89,[2]Hoja1!$A$2:$P$124,12,0)</f>
        <v>0</v>
      </c>
      <c r="J89" s="7">
        <f>VLOOKUP($A89,[2]Hoja1!$A$2:$P$124,13,0)</f>
        <v>0</v>
      </c>
      <c r="K89" s="7">
        <f>VLOOKUP($A89,[2]Hoja1!$A$2:$P$124,14,0)</f>
        <v>1</v>
      </c>
      <c r="L89" s="7">
        <f>VLOOKUP($A89,[2]Hoja1!$A$2:$P$124,15,0)</f>
        <v>2</v>
      </c>
      <c r="M89" s="9">
        <f>VLOOKUP($A89,[2]Hoja1!$A$2:$P$124,16,0)</f>
        <v>1</v>
      </c>
      <c r="N89" s="10">
        <v>1</v>
      </c>
    </row>
    <row r="90" spans="1:14" x14ac:dyDescent="0.25">
      <c r="A90" s="7">
        <v>1844</v>
      </c>
      <c r="B90" s="8" t="s">
        <v>102</v>
      </c>
      <c r="C90" s="7">
        <f>VLOOKUP($A90,[2]Hoja1!$A$2:$P$124,6,0)</f>
        <v>0</v>
      </c>
      <c r="D90" s="7">
        <f>VLOOKUP($A90,[2]Hoja1!$A$2:$P$124,7,0)</f>
        <v>0</v>
      </c>
      <c r="E90" s="7">
        <f>VLOOKUP($A90,[2]Hoja1!$A$2:$P$124,8,0)</f>
        <v>0</v>
      </c>
      <c r="F90" s="7">
        <f>VLOOKUP($A90,[2]Hoja1!$A$2:$P$124,9,0)</f>
        <v>0</v>
      </c>
      <c r="G90" s="7">
        <f>VLOOKUP($A90,[2]Hoja1!$A$2:$P$124,10,0)</f>
        <v>0</v>
      </c>
      <c r="H90" s="7">
        <f>VLOOKUP($A90,[2]Hoja1!$A$2:$P$124,11,0)</f>
        <v>1</v>
      </c>
      <c r="I90" s="7">
        <f>VLOOKUP($A90,[2]Hoja1!$A$2:$P$124,12,0)</f>
        <v>1</v>
      </c>
      <c r="J90" s="7">
        <f>VLOOKUP($A90,[2]Hoja1!$A$2:$P$124,13,0)</f>
        <v>0</v>
      </c>
      <c r="K90" s="7">
        <f>VLOOKUP($A90,[2]Hoja1!$A$2:$P$124,14,0)</f>
        <v>0</v>
      </c>
      <c r="L90" s="7">
        <f>VLOOKUP($A90,[2]Hoja1!$A$2:$P$124,15,0)</f>
        <v>0</v>
      </c>
      <c r="M90" s="9">
        <f>VLOOKUP($A90,[2]Hoja1!$A$2:$P$124,16,0)</f>
        <v>3</v>
      </c>
      <c r="N90" s="10"/>
    </row>
    <row r="91" spans="1:14" x14ac:dyDescent="0.25">
      <c r="A91" s="7">
        <v>1743</v>
      </c>
      <c r="B91" s="8" t="s">
        <v>103</v>
      </c>
      <c r="C91" s="7">
        <f>VLOOKUP($A91,[2]Hoja1!$A$2:$P$124,6,0)</f>
        <v>0</v>
      </c>
      <c r="D91" s="7">
        <f>VLOOKUP($A91,[2]Hoja1!$A$2:$P$124,7,0)</f>
        <v>0</v>
      </c>
      <c r="E91" s="7">
        <f>VLOOKUP($A91,[2]Hoja1!$A$2:$P$124,8,0)</f>
        <v>0</v>
      </c>
      <c r="F91" s="7">
        <f>VLOOKUP($A91,[2]Hoja1!$A$2:$P$124,9,0)</f>
        <v>0</v>
      </c>
      <c r="G91" s="7">
        <f>VLOOKUP($A91,[2]Hoja1!$A$2:$P$124,10,0)</f>
        <v>0</v>
      </c>
      <c r="H91" s="7">
        <f>VLOOKUP($A91,[2]Hoja1!$A$2:$P$124,11,0)</f>
        <v>0</v>
      </c>
      <c r="I91" s="7">
        <f>VLOOKUP($A91,[2]Hoja1!$A$2:$P$124,12,0)</f>
        <v>0</v>
      </c>
      <c r="J91" s="7">
        <f>VLOOKUP($A91,[2]Hoja1!$A$2:$P$124,13,0)</f>
        <v>0</v>
      </c>
      <c r="K91" s="7">
        <f>VLOOKUP($A91,[2]Hoja1!$A$2:$P$124,14,0)</f>
        <v>0</v>
      </c>
      <c r="L91" s="7">
        <f>VLOOKUP($A91,[2]Hoja1!$A$2:$P$124,15,0)</f>
        <v>1</v>
      </c>
      <c r="M91" s="9">
        <f>VLOOKUP($A91,[2]Hoja1!$A$2:$P$124,16,0)</f>
        <v>1</v>
      </c>
      <c r="N91" s="10"/>
    </row>
    <row r="92" spans="1:14" x14ac:dyDescent="0.25">
      <c r="A92" s="7">
        <v>1760</v>
      </c>
      <c r="B92" s="8" t="s">
        <v>104</v>
      </c>
      <c r="C92" s="7">
        <f>VLOOKUP($A92,[2]Hoja1!$A$2:$P$124,6,0)</f>
        <v>0</v>
      </c>
      <c r="D92" s="7">
        <f>VLOOKUP($A92,[2]Hoja1!$A$2:$P$124,7,0)</f>
        <v>0</v>
      </c>
      <c r="E92" s="7">
        <f>VLOOKUP($A92,[2]Hoja1!$A$2:$P$124,8,0)</f>
        <v>0</v>
      </c>
      <c r="F92" s="7">
        <f>VLOOKUP($A92,[2]Hoja1!$A$2:$P$124,9,0)</f>
        <v>0</v>
      </c>
      <c r="G92" s="7">
        <f>VLOOKUP($A92,[2]Hoja1!$A$2:$P$124,10,0)</f>
        <v>0</v>
      </c>
      <c r="H92" s="7">
        <f>VLOOKUP($A92,[2]Hoja1!$A$2:$P$124,11,0)</f>
        <v>0</v>
      </c>
      <c r="I92" s="7">
        <f>VLOOKUP($A92,[2]Hoja1!$A$2:$P$124,12,0)</f>
        <v>0</v>
      </c>
      <c r="J92" s="7">
        <f>VLOOKUP($A92,[2]Hoja1!$A$2:$P$124,13,0)</f>
        <v>0</v>
      </c>
      <c r="K92" s="7">
        <f>VLOOKUP($A92,[2]Hoja1!$A$2:$P$124,14,0)</f>
        <v>1</v>
      </c>
      <c r="L92" s="7">
        <f>VLOOKUP($A92,[2]Hoja1!$A$2:$P$124,15,0)</f>
        <v>1</v>
      </c>
      <c r="M92" s="9">
        <f>VLOOKUP($A92,[2]Hoja1!$A$2:$P$124,16,0)</f>
        <v>0</v>
      </c>
      <c r="N92" s="10"/>
    </row>
    <row r="93" spans="1:14" x14ac:dyDescent="0.25">
      <c r="A93" s="7">
        <v>1850</v>
      </c>
      <c r="B93" s="8" t="s">
        <v>105</v>
      </c>
      <c r="C93" s="7">
        <f>VLOOKUP($A93,[2]Hoja1!$A$2:$P$124,6,0)</f>
        <v>0</v>
      </c>
      <c r="D93" s="7">
        <f>VLOOKUP($A93,[2]Hoja1!$A$2:$P$124,7,0)</f>
        <v>0</v>
      </c>
      <c r="E93" s="7">
        <f>VLOOKUP($A93,[2]Hoja1!$A$2:$P$124,8,0)</f>
        <v>0</v>
      </c>
      <c r="F93" s="7">
        <f>VLOOKUP($A93,[2]Hoja1!$A$2:$P$124,9,0)</f>
        <v>0</v>
      </c>
      <c r="G93" s="7">
        <f>VLOOKUP($A93,[2]Hoja1!$A$2:$P$124,10,0)</f>
        <v>0</v>
      </c>
      <c r="H93" s="7">
        <f>VLOOKUP($A93,[2]Hoja1!$A$2:$P$124,11,0)</f>
        <v>0</v>
      </c>
      <c r="I93" s="7">
        <f>VLOOKUP($A93,[2]Hoja1!$A$2:$P$124,12,0)</f>
        <v>0</v>
      </c>
      <c r="J93" s="7">
        <f>VLOOKUP($A93,[2]Hoja1!$A$2:$P$124,13,0)</f>
        <v>0</v>
      </c>
      <c r="K93" s="7">
        <f>VLOOKUP($A93,[2]Hoja1!$A$2:$P$124,14,0)</f>
        <v>1</v>
      </c>
      <c r="L93" s="7">
        <f>VLOOKUP($A93,[2]Hoja1!$A$2:$P$124,15,0)</f>
        <v>1</v>
      </c>
      <c r="M93" s="9">
        <f>VLOOKUP($A93,[2]Hoja1!$A$2:$P$124,16,0)</f>
        <v>1</v>
      </c>
      <c r="N93" s="10"/>
    </row>
    <row r="94" spans="1:14" x14ac:dyDescent="0.25">
      <c r="A94" s="7">
        <v>1748</v>
      </c>
      <c r="B94" s="8" t="s">
        <v>106</v>
      </c>
      <c r="C94" s="7">
        <f>VLOOKUP($A94,[2]Hoja1!$A$2:$P$124,6,0)</f>
        <v>0</v>
      </c>
      <c r="D94" s="7">
        <f>VLOOKUP($A94,[2]Hoja1!$A$2:$P$124,7,0)</f>
        <v>0</v>
      </c>
      <c r="E94" s="7">
        <f>VLOOKUP($A94,[2]Hoja1!$A$2:$P$124,8,0)</f>
        <v>0</v>
      </c>
      <c r="F94" s="7">
        <f>VLOOKUP($A94,[2]Hoja1!$A$2:$P$124,9,0)</f>
        <v>0</v>
      </c>
      <c r="G94" s="7">
        <f>VLOOKUP($A94,[2]Hoja1!$A$2:$P$124,10,0)</f>
        <v>0</v>
      </c>
      <c r="H94" s="7">
        <f>VLOOKUP($A94,[2]Hoja1!$A$2:$P$124,11,0)</f>
        <v>0</v>
      </c>
      <c r="I94" s="7">
        <f>VLOOKUP($A94,[2]Hoja1!$A$2:$P$124,12,0)</f>
        <v>0</v>
      </c>
      <c r="J94" s="7">
        <f>VLOOKUP($A94,[2]Hoja1!$A$2:$P$124,13,0)</f>
        <v>0</v>
      </c>
      <c r="K94" s="7">
        <f>VLOOKUP($A94,[2]Hoja1!$A$2:$P$124,14,0)</f>
        <v>0</v>
      </c>
      <c r="L94" s="7">
        <f>VLOOKUP($A94,[2]Hoja1!$A$2:$P$124,15,0)</f>
        <v>1</v>
      </c>
      <c r="M94" s="9">
        <f>VLOOKUP($A94,[2]Hoja1!$A$2:$P$124,16,0)</f>
        <v>1</v>
      </c>
      <c r="N94" s="10"/>
    </row>
    <row r="95" spans="1:14" x14ac:dyDescent="0.25">
      <c r="A95" s="7">
        <v>1855</v>
      </c>
      <c r="B95" s="8" t="s">
        <v>107</v>
      </c>
      <c r="C95" s="7">
        <f>VLOOKUP($A95,[2]Hoja1!$A$2:$P$124,6,0)</f>
        <v>0</v>
      </c>
      <c r="D95" s="7">
        <f>VLOOKUP($A95,[2]Hoja1!$A$2:$P$124,7,0)</f>
        <v>0</v>
      </c>
      <c r="E95" s="7">
        <f>VLOOKUP($A95,[2]Hoja1!$A$2:$P$124,8,0)</f>
        <v>0</v>
      </c>
      <c r="F95" s="7">
        <f>VLOOKUP($A95,[2]Hoja1!$A$2:$P$124,9,0)</f>
        <v>0</v>
      </c>
      <c r="G95" s="7">
        <f>VLOOKUP($A95,[2]Hoja1!$A$2:$P$124,10,0)</f>
        <v>0</v>
      </c>
      <c r="H95" s="7">
        <f>VLOOKUP($A95,[2]Hoja1!$A$2:$P$124,11,0)</f>
        <v>0</v>
      </c>
      <c r="I95" s="7">
        <f>VLOOKUP($A95,[2]Hoja1!$A$2:$P$124,12,0)</f>
        <v>0</v>
      </c>
      <c r="J95" s="7">
        <f>VLOOKUP($A95,[2]Hoja1!$A$2:$P$124,13,0)</f>
        <v>1</v>
      </c>
      <c r="K95" s="7">
        <f>VLOOKUP($A95,[2]Hoja1!$A$2:$P$124,14,0)</f>
        <v>1</v>
      </c>
      <c r="L95" s="7">
        <f>VLOOKUP($A95,[2]Hoja1!$A$2:$P$124,15,0)</f>
        <v>1</v>
      </c>
      <c r="M95" s="9">
        <f>VLOOKUP($A95,[2]Hoja1!$A$2:$P$124,16,0)</f>
        <v>0</v>
      </c>
      <c r="N95" s="10"/>
    </row>
    <row r="96" spans="1:14" x14ac:dyDescent="0.25">
      <c r="A96" s="7">
        <v>1856</v>
      </c>
      <c r="B96" s="8" t="s">
        <v>108</v>
      </c>
      <c r="C96" s="7">
        <f>VLOOKUP($A96,[2]Hoja1!$A$2:$P$124,6,0)</f>
        <v>0</v>
      </c>
      <c r="D96" s="7">
        <f>VLOOKUP($A96,[2]Hoja1!$A$2:$P$124,7,0)</f>
        <v>0</v>
      </c>
      <c r="E96" s="7">
        <f>VLOOKUP($A96,[2]Hoja1!$A$2:$P$124,8,0)</f>
        <v>0</v>
      </c>
      <c r="F96" s="7">
        <f>VLOOKUP($A96,[2]Hoja1!$A$2:$P$124,9,0)</f>
        <v>0</v>
      </c>
      <c r="G96" s="7">
        <f>VLOOKUP($A96,[2]Hoja1!$A$2:$P$124,10,0)</f>
        <v>0</v>
      </c>
      <c r="H96" s="7">
        <f>VLOOKUP($A96,[2]Hoja1!$A$2:$P$124,11,0)</f>
        <v>0</v>
      </c>
      <c r="I96" s="7">
        <f>VLOOKUP($A96,[2]Hoja1!$A$2:$P$124,12,0)</f>
        <v>0</v>
      </c>
      <c r="J96" s="7">
        <f>VLOOKUP($A96,[2]Hoja1!$A$2:$P$124,13,0)</f>
        <v>1</v>
      </c>
      <c r="K96" s="7">
        <f>VLOOKUP($A96,[2]Hoja1!$A$2:$P$124,14,0)</f>
        <v>1</v>
      </c>
      <c r="L96" s="7">
        <f>VLOOKUP($A96,[2]Hoja1!$A$2:$P$124,15,0)</f>
        <v>3</v>
      </c>
      <c r="M96" s="9">
        <f>VLOOKUP($A96,[2]Hoja1!$A$2:$P$124,16,0)</f>
        <v>1</v>
      </c>
      <c r="N96" s="10"/>
    </row>
    <row r="97" spans="1:14" x14ac:dyDescent="0.25">
      <c r="A97" s="7">
        <v>1759</v>
      </c>
      <c r="B97" s="8" t="s">
        <v>109</v>
      </c>
      <c r="C97" s="7">
        <f>VLOOKUP($A97,[2]Hoja1!$A$2:$P$124,6,0)</f>
        <v>0</v>
      </c>
      <c r="D97" s="7">
        <f>VLOOKUP($A97,[2]Hoja1!$A$2:$P$124,7,0)</f>
        <v>0</v>
      </c>
      <c r="E97" s="7">
        <f>VLOOKUP($A97,[2]Hoja1!$A$2:$P$124,8,0)</f>
        <v>0</v>
      </c>
      <c r="F97" s="7">
        <f>VLOOKUP($A97,[2]Hoja1!$A$2:$P$124,9,0)</f>
        <v>0</v>
      </c>
      <c r="G97" s="7">
        <f>VLOOKUP($A97,[2]Hoja1!$A$2:$P$124,10,0)</f>
        <v>0</v>
      </c>
      <c r="H97" s="7">
        <f>VLOOKUP($A97,[2]Hoja1!$A$2:$P$124,11,0)</f>
        <v>0</v>
      </c>
      <c r="I97" s="7">
        <f>VLOOKUP($A97,[2]Hoja1!$A$2:$P$124,12,0)</f>
        <v>0</v>
      </c>
      <c r="J97" s="7">
        <f>VLOOKUP($A97,[2]Hoja1!$A$2:$P$124,13,0)</f>
        <v>0</v>
      </c>
      <c r="K97" s="7">
        <f>VLOOKUP($A97,[2]Hoja1!$A$2:$P$124,14,0)</f>
        <v>1</v>
      </c>
      <c r="L97" s="7">
        <f>VLOOKUP($A97,[2]Hoja1!$A$2:$P$124,15,0)</f>
        <v>2</v>
      </c>
      <c r="M97" s="9">
        <f>VLOOKUP($A97,[2]Hoja1!$A$2:$P$124,16,0)</f>
        <v>0</v>
      </c>
      <c r="N97" s="10"/>
    </row>
    <row r="98" spans="1:14" x14ac:dyDescent="0.25">
      <c r="A98" s="7">
        <v>1872</v>
      </c>
      <c r="B98" s="8" t="s">
        <v>110</v>
      </c>
      <c r="C98" s="7">
        <f>VLOOKUP($A98,[2]Hoja1!$A$2:$P$124,6,0)</f>
        <v>0</v>
      </c>
      <c r="D98" s="7">
        <f>VLOOKUP($A98,[2]Hoja1!$A$2:$P$124,7,0)</f>
        <v>0</v>
      </c>
      <c r="E98" s="7">
        <f>VLOOKUP($A98,[2]Hoja1!$A$2:$P$124,8,0)</f>
        <v>0</v>
      </c>
      <c r="F98" s="7">
        <f>VLOOKUP($A98,[2]Hoja1!$A$2:$P$124,9,0)</f>
        <v>0</v>
      </c>
      <c r="G98" s="7">
        <f>VLOOKUP($A98,[2]Hoja1!$A$2:$P$124,10,0)</f>
        <v>0</v>
      </c>
      <c r="H98" s="7">
        <f>VLOOKUP($A98,[2]Hoja1!$A$2:$P$124,11,0)</f>
        <v>1</v>
      </c>
      <c r="I98" s="7">
        <f>VLOOKUP($A98,[2]Hoja1!$A$2:$P$124,12,0)</f>
        <v>0</v>
      </c>
      <c r="J98" s="7">
        <f>VLOOKUP($A98,[2]Hoja1!$A$2:$P$124,13,0)</f>
        <v>1</v>
      </c>
      <c r="K98" s="7">
        <f>VLOOKUP($A98,[2]Hoja1!$A$2:$P$124,14,0)</f>
        <v>1</v>
      </c>
      <c r="L98" s="7">
        <f>VLOOKUP($A98,[2]Hoja1!$A$2:$P$124,15,0)</f>
        <v>1</v>
      </c>
      <c r="M98" s="9">
        <f>VLOOKUP($A98,[2]Hoja1!$A$2:$P$124,16,0)</f>
        <v>1</v>
      </c>
      <c r="N98" s="10"/>
    </row>
    <row r="99" spans="1:14" x14ac:dyDescent="0.25">
      <c r="A99" s="7">
        <v>1845</v>
      </c>
      <c r="B99" s="8" t="s">
        <v>111</v>
      </c>
      <c r="C99" s="7">
        <f>VLOOKUP($A99,[2]Hoja1!$A$2:$P$124,6,0)</f>
        <v>0</v>
      </c>
      <c r="D99" s="7">
        <f>VLOOKUP($A99,[2]Hoja1!$A$2:$P$124,7,0)</f>
        <v>0</v>
      </c>
      <c r="E99" s="7">
        <f>VLOOKUP($A99,[2]Hoja1!$A$2:$P$124,8,0)</f>
        <v>0</v>
      </c>
      <c r="F99" s="7">
        <f>VLOOKUP($A99,[2]Hoja1!$A$2:$P$124,9,0)</f>
        <v>0</v>
      </c>
      <c r="G99" s="7">
        <f>VLOOKUP($A99,[2]Hoja1!$A$2:$P$124,10,0)</f>
        <v>0</v>
      </c>
      <c r="H99" s="7">
        <f>VLOOKUP($A99,[2]Hoja1!$A$2:$P$124,11,0)</f>
        <v>0</v>
      </c>
      <c r="I99" s="7">
        <f>VLOOKUP($A99,[2]Hoja1!$A$2:$P$124,12,0)</f>
        <v>0</v>
      </c>
      <c r="J99" s="7">
        <f>VLOOKUP($A99,[2]Hoja1!$A$2:$P$124,13,0)</f>
        <v>0</v>
      </c>
      <c r="K99" s="7">
        <f>VLOOKUP($A99,[2]Hoja1!$A$2:$P$124,14,0)</f>
        <v>1</v>
      </c>
      <c r="L99" s="7">
        <f>VLOOKUP($A99,[2]Hoja1!$A$2:$P$124,15,0)</f>
        <v>1</v>
      </c>
      <c r="M99" s="9">
        <f>VLOOKUP($A99,[2]Hoja1!$A$2:$P$124,16,0)</f>
        <v>0</v>
      </c>
      <c r="N99" s="10"/>
    </row>
    <row r="100" spans="1:14" x14ac:dyDescent="0.25">
      <c r="A100" s="7">
        <v>1842</v>
      </c>
      <c r="B100" s="8" t="s">
        <v>112</v>
      </c>
      <c r="C100" s="7">
        <f>VLOOKUP($A100,[2]Hoja1!$A$2:$P$124,6,0)</f>
        <v>0</v>
      </c>
      <c r="D100" s="7">
        <f>VLOOKUP($A100,[2]Hoja1!$A$2:$P$124,7,0)</f>
        <v>0</v>
      </c>
      <c r="E100" s="7">
        <f>VLOOKUP($A100,[2]Hoja1!$A$2:$P$124,8,0)</f>
        <v>0</v>
      </c>
      <c r="F100" s="7">
        <f>VLOOKUP($A100,[2]Hoja1!$A$2:$P$124,9,0)</f>
        <v>0</v>
      </c>
      <c r="G100" s="7">
        <f>VLOOKUP($A100,[2]Hoja1!$A$2:$P$124,10,0)</f>
        <v>0</v>
      </c>
      <c r="H100" s="7">
        <f>VLOOKUP($A100,[2]Hoja1!$A$2:$P$124,11,0)</f>
        <v>0</v>
      </c>
      <c r="I100" s="7">
        <f>VLOOKUP($A100,[2]Hoja1!$A$2:$P$124,12,0)</f>
        <v>0</v>
      </c>
      <c r="J100" s="7">
        <f>VLOOKUP($A100,[2]Hoja1!$A$2:$P$124,13,0)</f>
        <v>0</v>
      </c>
      <c r="K100" s="7">
        <f>VLOOKUP($A100,[2]Hoja1!$A$2:$P$124,14,0)</f>
        <v>1</v>
      </c>
      <c r="L100" s="7">
        <f>VLOOKUP($A100,[2]Hoja1!$A$2:$P$124,15,0)</f>
        <v>1</v>
      </c>
      <c r="M100" s="9">
        <f>VLOOKUP($A100,[2]Hoja1!$A$2:$P$124,16,0)</f>
        <v>0</v>
      </c>
      <c r="N100" s="10"/>
    </row>
    <row r="101" spans="1:14" x14ac:dyDescent="0.25">
      <c r="A101" s="7">
        <v>1861</v>
      </c>
      <c r="B101" s="8" t="s">
        <v>113</v>
      </c>
      <c r="C101" s="7">
        <f>VLOOKUP($A101,[2]Hoja1!$A$2:$P$124,6,0)</f>
        <v>0</v>
      </c>
      <c r="D101" s="7">
        <f>VLOOKUP($A101,[2]Hoja1!$A$2:$P$124,7,0)</f>
        <v>0</v>
      </c>
      <c r="E101" s="7">
        <f>VLOOKUP($A101,[2]Hoja1!$A$2:$P$124,8,0)</f>
        <v>0</v>
      </c>
      <c r="F101" s="7">
        <f>VLOOKUP($A101,[2]Hoja1!$A$2:$P$124,9,0)</f>
        <v>0</v>
      </c>
      <c r="G101" s="7">
        <f>VLOOKUP($A101,[2]Hoja1!$A$2:$P$124,10,0)</f>
        <v>0</v>
      </c>
      <c r="H101" s="7">
        <f>VLOOKUP($A101,[2]Hoja1!$A$2:$P$124,11,0)</f>
        <v>0</v>
      </c>
      <c r="I101" s="7">
        <f>VLOOKUP($A101,[2]Hoja1!$A$2:$P$124,12,0)</f>
        <v>0</v>
      </c>
      <c r="J101" s="7">
        <f>VLOOKUP($A101,[2]Hoja1!$A$2:$P$124,13,0)</f>
        <v>0</v>
      </c>
      <c r="K101" s="7">
        <f>VLOOKUP($A101,[2]Hoja1!$A$2:$P$124,14,0)</f>
        <v>1</v>
      </c>
      <c r="L101" s="7">
        <f>VLOOKUP($A101,[2]Hoja1!$A$2:$P$124,15,0)</f>
        <v>1</v>
      </c>
      <c r="M101" s="9">
        <f>VLOOKUP($A101,[2]Hoja1!$A$2:$P$124,16,0)</f>
        <v>1</v>
      </c>
      <c r="N101" s="10"/>
    </row>
    <row r="102" spans="1:14" x14ac:dyDescent="0.25">
      <c r="A102" s="7">
        <v>1903</v>
      </c>
      <c r="B102" s="8" t="s">
        <v>114</v>
      </c>
      <c r="C102" s="7">
        <f>VLOOKUP($A102,[2]Hoja1!$A$2:$P$124,6,0)</f>
        <v>0</v>
      </c>
      <c r="D102" s="7">
        <f>VLOOKUP($A102,[2]Hoja1!$A$2:$P$124,7,0)</f>
        <v>0</v>
      </c>
      <c r="E102" s="7">
        <f>VLOOKUP($A102,[2]Hoja1!$A$2:$P$124,8,0)</f>
        <v>0</v>
      </c>
      <c r="F102" s="7">
        <f>VLOOKUP($A102,[2]Hoja1!$A$2:$P$124,9,0)</f>
        <v>0</v>
      </c>
      <c r="G102" s="7">
        <f>VLOOKUP($A102,[2]Hoja1!$A$2:$P$124,10,0)</f>
        <v>0</v>
      </c>
      <c r="H102" s="7">
        <f>VLOOKUP($A102,[2]Hoja1!$A$2:$P$124,11,0)</f>
        <v>0</v>
      </c>
      <c r="I102" s="7">
        <f>VLOOKUP($A102,[2]Hoja1!$A$2:$P$124,12,0)</f>
        <v>0</v>
      </c>
      <c r="J102" s="7">
        <f>VLOOKUP($A102,[2]Hoja1!$A$2:$P$124,13,0)</f>
        <v>0</v>
      </c>
      <c r="K102" s="7">
        <f>VLOOKUP($A102,[2]Hoja1!$A$2:$P$124,14,0)</f>
        <v>0</v>
      </c>
      <c r="L102" s="7">
        <f>VLOOKUP($A102,[2]Hoja1!$A$2:$P$124,15,0)</f>
        <v>1</v>
      </c>
      <c r="M102" s="9">
        <f>VLOOKUP($A102,[2]Hoja1!$A$2:$P$124,16,0)</f>
        <v>1</v>
      </c>
      <c r="N102" s="10"/>
    </row>
    <row r="103" spans="1:14" x14ac:dyDescent="0.25">
      <c r="A103" s="7">
        <v>1745</v>
      </c>
      <c r="B103" s="8" t="s">
        <v>115</v>
      </c>
      <c r="C103" s="7">
        <f>VLOOKUP($A103,[2]Hoja1!$A$2:$P$124,6,0)</f>
        <v>0</v>
      </c>
      <c r="D103" s="7">
        <f>VLOOKUP($A103,[2]Hoja1!$A$2:$P$124,7,0)</f>
        <v>0</v>
      </c>
      <c r="E103" s="7">
        <f>VLOOKUP($A103,[2]Hoja1!$A$2:$P$124,8,0)</f>
        <v>0</v>
      </c>
      <c r="F103" s="7">
        <f>VLOOKUP($A103,[2]Hoja1!$A$2:$P$124,9,0)</f>
        <v>0</v>
      </c>
      <c r="G103" s="7">
        <f>VLOOKUP($A103,[2]Hoja1!$A$2:$P$124,10,0)</f>
        <v>0</v>
      </c>
      <c r="H103" s="7">
        <f>VLOOKUP($A103,[2]Hoja1!$A$2:$P$124,11,0)</f>
        <v>0</v>
      </c>
      <c r="I103" s="7">
        <f>VLOOKUP($A103,[2]Hoja1!$A$2:$P$124,12,0)</f>
        <v>0</v>
      </c>
      <c r="J103" s="7">
        <f>VLOOKUP($A103,[2]Hoja1!$A$2:$P$124,13,0)</f>
        <v>0</v>
      </c>
      <c r="K103" s="7">
        <f>VLOOKUP($A103,[2]Hoja1!$A$2:$P$124,14,0)</f>
        <v>1</v>
      </c>
      <c r="L103" s="7">
        <f>VLOOKUP($A103,[2]Hoja1!$A$2:$P$124,15,0)</f>
        <v>1</v>
      </c>
      <c r="M103" s="9">
        <f>VLOOKUP($A103,[2]Hoja1!$A$2:$P$124,16,0)</f>
        <v>0</v>
      </c>
      <c r="N103" s="10"/>
    </row>
    <row r="104" spans="1:14" x14ac:dyDescent="0.25">
      <c r="A104" s="7">
        <v>1746</v>
      </c>
      <c r="B104" s="8" t="s">
        <v>116</v>
      </c>
      <c r="C104" s="7">
        <f>VLOOKUP($A104,[2]Hoja1!$A$2:$P$124,6,0)</f>
        <v>0</v>
      </c>
      <c r="D104" s="7">
        <f>VLOOKUP($A104,[2]Hoja1!$A$2:$P$124,7,0)</f>
        <v>0</v>
      </c>
      <c r="E104" s="7">
        <f>VLOOKUP($A104,[2]Hoja1!$A$2:$P$124,8,0)</f>
        <v>0</v>
      </c>
      <c r="F104" s="7">
        <f>VLOOKUP($A104,[2]Hoja1!$A$2:$P$124,9,0)</f>
        <v>1</v>
      </c>
      <c r="G104" s="7">
        <f>VLOOKUP($A104,[2]Hoja1!$A$2:$P$124,10,0)</f>
        <v>0</v>
      </c>
      <c r="H104" s="7">
        <f>VLOOKUP($A104,[2]Hoja1!$A$2:$P$124,11,0)</f>
        <v>0</v>
      </c>
      <c r="I104" s="7">
        <f>VLOOKUP($A104,[2]Hoja1!$A$2:$P$124,12,0)</f>
        <v>0</v>
      </c>
      <c r="J104" s="7">
        <f>VLOOKUP($A104,[2]Hoja1!$A$2:$P$124,13,0)</f>
        <v>0</v>
      </c>
      <c r="K104" s="7">
        <f>VLOOKUP($A104,[2]Hoja1!$A$2:$P$124,14,0)</f>
        <v>0</v>
      </c>
      <c r="L104" s="7">
        <f>VLOOKUP($A104,[2]Hoja1!$A$2:$P$124,15,0)</f>
        <v>2</v>
      </c>
      <c r="M104" s="9">
        <f>VLOOKUP($A104,[2]Hoja1!$A$2:$P$124,16,0)</f>
        <v>0</v>
      </c>
      <c r="N104" s="10"/>
    </row>
    <row r="105" spans="1:14" x14ac:dyDescent="0.25">
      <c r="A105" s="7">
        <v>1846</v>
      </c>
      <c r="B105" s="8" t="s">
        <v>117</v>
      </c>
      <c r="C105" s="7">
        <f>VLOOKUP($A105,[2]Hoja1!$A$2:$P$124,6,0)</f>
        <v>0</v>
      </c>
      <c r="D105" s="7">
        <f>VLOOKUP($A105,[2]Hoja1!$A$2:$P$124,7,0)</f>
        <v>0</v>
      </c>
      <c r="E105" s="7">
        <f>VLOOKUP($A105,[2]Hoja1!$A$2:$P$124,8,0)</f>
        <v>0</v>
      </c>
      <c r="F105" s="7">
        <f>VLOOKUP($A105,[2]Hoja1!$A$2:$P$124,9,0)</f>
        <v>1</v>
      </c>
      <c r="G105" s="7">
        <f>VLOOKUP($A105,[2]Hoja1!$A$2:$P$124,10,0)</f>
        <v>0</v>
      </c>
      <c r="H105" s="7">
        <f>VLOOKUP($A105,[2]Hoja1!$A$2:$P$124,11,0)</f>
        <v>0</v>
      </c>
      <c r="I105" s="7">
        <f>VLOOKUP($A105,[2]Hoja1!$A$2:$P$124,12,0)</f>
        <v>0</v>
      </c>
      <c r="J105" s="7">
        <f>VLOOKUP($A105,[2]Hoja1!$A$2:$P$124,13,0)</f>
        <v>0</v>
      </c>
      <c r="K105" s="7">
        <f>VLOOKUP($A105,[2]Hoja1!$A$2:$P$124,14,0)</f>
        <v>1</v>
      </c>
      <c r="L105" s="7">
        <f>VLOOKUP($A105,[2]Hoja1!$A$2:$P$124,15,0)</f>
        <v>2</v>
      </c>
      <c r="M105" s="9">
        <f>VLOOKUP($A105,[2]Hoja1!$A$2:$P$124,16,0)</f>
        <v>0</v>
      </c>
      <c r="N105" s="10"/>
    </row>
    <row r="106" spans="1:14" x14ac:dyDescent="0.25">
      <c r="A106" s="7">
        <v>1835</v>
      </c>
      <c r="B106" s="8" t="s">
        <v>118</v>
      </c>
      <c r="C106" s="7">
        <f>VLOOKUP($A106,[2]Hoja1!$A$2:$P$124,6,0)</f>
        <v>0</v>
      </c>
      <c r="D106" s="7">
        <f>VLOOKUP($A106,[2]Hoja1!$A$2:$P$124,7,0)</f>
        <v>0</v>
      </c>
      <c r="E106" s="7">
        <f>VLOOKUP($A106,[2]Hoja1!$A$2:$P$124,8,0)</f>
        <v>0</v>
      </c>
      <c r="F106" s="7">
        <f>VLOOKUP($A106,[2]Hoja1!$A$2:$P$124,9,0)</f>
        <v>0</v>
      </c>
      <c r="G106" s="7">
        <f>VLOOKUP($A106,[2]Hoja1!$A$2:$P$124,10,0)</f>
        <v>0</v>
      </c>
      <c r="H106" s="7">
        <f>VLOOKUP($A106,[2]Hoja1!$A$2:$P$124,11,0)</f>
        <v>0</v>
      </c>
      <c r="I106" s="7">
        <f>VLOOKUP($A106,[2]Hoja1!$A$2:$P$124,12,0)</f>
        <v>0</v>
      </c>
      <c r="J106" s="7">
        <f>VLOOKUP($A106,[2]Hoja1!$A$2:$P$124,13,0)</f>
        <v>0</v>
      </c>
      <c r="K106" s="7">
        <f>VLOOKUP($A106,[2]Hoja1!$A$2:$P$124,14,0)</f>
        <v>1</v>
      </c>
      <c r="L106" s="7">
        <f>VLOOKUP($A106,[2]Hoja1!$A$2:$P$124,15,0)</f>
        <v>1</v>
      </c>
      <c r="M106" s="9">
        <f>VLOOKUP($A106,[2]Hoja1!$A$2:$P$124,16,0)</f>
        <v>1</v>
      </c>
      <c r="N106" s="10"/>
    </row>
    <row r="107" spans="1:14" x14ac:dyDescent="0.25">
      <c r="A107" s="7">
        <v>1823</v>
      </c>
      <c r="B107" s="8" t="s">
        <v>119</v>
      </c>
      <c r="C107" s="7">
        <f>VLOOKUP($A107,[2]Hoja1!$A$2:$P$124,6,0)</f>
        <v>0</v>
      </c>
      <c r="D107" s="7">
        <f>VLOOKUP($A107,[2]Hoja1!$A$2:$P$124,7,0)</f>
        <v>0</v>
      </c>
      <c r="E107" s="7">
        <f>VLOOKUP($A107,[2]Hoja1!$A$2:$P$124,8,0)</f>
        <v>0</v>
      </c>
      <c r="F107" s="7">
        <f>VLOOKUP($A107,[2]Hoja1!$A$2:$P$124,9,0)</f>
        <v>0</v>
      </c>
      <c r="G107" s="7">
        <f>VLOOKUP($A107,[2]Hoja1!$A$2:$P$124,10,0)</f>
        <v>0</v>
      </c>
      <c r="H107" s="7">
        <f>VLOOKUP($A107,[2]Hoja1!$A$2:$P$124,11,0)</f>
        <v>0</v>
      </c>
      <c r="I107" s="7">
        <f>VLOOKUP($A107,[2]Hoja1!$A$2:$P$124,12,0)</f>
        <v>0</v>
      </c>
      <c r="J107" s="7">
        <f>VLOOKUP($A107,[2]Hoja1!$A$2:$P$124,13,0)</f>
        <v>0</v>
      </c>
      <c r="K107" s="7">
        <f>VLOOKUP($A107,[2]Hoja1!$A$2:$P$124,14,0)</f>
        <v>0</v>
      </c>
      <c r="L107" s="7">
        <f>VLOOKUP($A107,[2]Hoja1!$A$2:$P$124,15,0)</f>
        <v>1</v>
      </c>
      <c r="M107" s="9">
        <f>VLOOKUP($A107,[2]Hoja1!$A$2:$P$124,16,0)</f>
        <v>2</v>
      </c>
      <c r="N107" s="10"/>
    </row>
    <row r="108" spans="1:14" x14ac:dyDescent="0.25">
      <c r="A108" s="7">
        <v>1814</v>
      </c>
      <c r="B108" s="8" t="s">
        <v>120</v>
      </c>
      <c r="C108" s="7">
        <f>VLOOKUP($A108,[2]Hoja1!$A$2:$P$124,6,0)</f>
        <v>0</v>
      </c>
      <c r="D108" s="7">
        <f>VLOOKUP($A108,[2]Hoja1!$A$2:$P$124,7,0)</f>
        <v>0</v>
      </c>
      <c r="E108" s="7">
        <f>VLOOKUP($A108,[2]Hoja1!$A$2:$P$124,8,0)</f>
        <v>0</v>
      </c>
      <c r="F108" s="7">
        <f>VLOOKUP($A108,[2]Hoja1!$A$2:$P$124,9,0)</f>
        <v>0</v>
      </c>
      <c r="G108" s="7">
        <f>VLOOKUP($A108,[2]Hoja1!$A$2:$P$124,10,0)</f>
        <v>0</v>
      </c>
      <c r="H108" s="7">
        <f>VLOOKUP($A108,[2]Hoja1!$A$2:$P$124,11,0)</f>
        <v>0</v>
      </c>
      <c r="I108" s="7">
        <f>VLOOKUP($A108,[2]Hoja1!$A$2:$P$124,12,0)</f>
        <v>0</v>
      </c>
      <c r="J108" s="7">
        <f>VLOOKUP($A108,[2]Hoja1!$A$2:$P$124,13,0)</f>
        <v>0</v>
      </c>
      <c r="K108" s="7">
        <f>VLOOKUP($A108,[2]Hoja1!$A$2:$P$124,14,0)</f>
        <v>0</v>
      </c>
      <c r="L108" s="7">
        <f>VLOOKUP($A108,[2]Hoja1!$A$2:$P$124,15,0)</f>
        <v>1</v>
      </c>
      <c r="M108" s="9">
        <f>VLOOKUP($A108,[2]Hoja1!$A$2:$P$124,16,0)</f>
        <v>2</v>
      </c>
      <c r="N108" s="10"/>
    </row>
    <row r="109" spans="1:14" x14ac:dyDescent="0.25">
      <c r="A109" s="7">
        <v>1914</v>
      </c>
      <c r="B109" s="8" t="s">
        <v>121</v>
      </c>
      <c r="C109" s="7">
        <f>VLOOKUP($A109,[2]Hoja1!$A$2:$P$124,6,0)</f>
        <v>0</v>
      </c>
      <c r="D109" s="7">
        <f>VLOOKUP($A109,[2]Hoja1!$A$2:$P$124,7,0)</f>
        <v>0</v>
      </c>
      <c r="E109" s="7">
        <f>VLOOKUP($A109,[2]Hoja1!$A$2:$P$124,8,0)</f>
        <v>0</v>
      </c>
      <c r="F109" s="7">
        <f>VLOOKUP($A109,[2]Hoja1!$A$2:$P$124,9,0)</f>
        <v>0</v>
      </c>
      <c r="G109" s="7">
        <f>VLOOKUP($A109,[2]Hoja1!$A$2:$P$124,10,0)</f>
        <v>1</v>
      </c>
      <c r="H109" s="7">
        <f>VLOOKUP($A109,[2]Hoja1!$A$2:$P$124,11,0)</f>
        <v>1</v>
      </c>
      <c r="I109" s="7">
        <f>VLOOKUP($A109,[2]Hoja1!$A$2:$P$124,12,0)</f>
        <v>1</v>
      </c>
      <c r="J109" s="7">
        <f>VLOOKUP($A109,[2]Hoja1!$A$2:$P$124,13,0)</f>
        <v>1</v>
      </c>
      <c r="K109" s="7">
        <f>VLOOKUP($A109,[2]Hoja1!$A$2:$P$124,14,0)</f>
        <v>0</v>
      </c>
      <c r="L109" s="7">
        <f>VLOOKUP($A109,[2]Hoja1!$A$2:$P$124,15,0)</f>
        <v>3</v>
      </c>
      <c r="M109" s="9">
        <f>VLOOKUP($A109,[2]Hoja1!$A$2:$P$124,16,0)</f>
        <v>3</v>
      </c>
      <c r="N109" s="10">
        <v>1</v>
      </c>
    </row>
    <row r="110" spans="1:14" x14ac:dyDescent="0.25">
      <c r="A110" s="7">
        <v>1884</v>
      </c>
      <c r="B110" s="8" t="s">
        <v>122</v>
      </c>
      <c r="C110" s="7">
        <f>VLOOKUP($A110,[2]Hoja1!$A$2:$P$124,6,0)</f>
        <v>0</v>
      </c>
      <c r="D110" s="7">
        <f>VLOOKUP($A110,[2]Hoja1!$A$2:$P$124,7,0)</f>
        <v>0</v>
      </c>
      <c r="E110" s="7">
        <f>VLOOKUP($A110,[2]Hoja1!$A$2:$P$124,8,0)</f>
        <v>0</v>
      </c>
      <c r="F110" s="7">
        <f>VLOOKUP($A110,[2]Hoja1!$A$2:$P$124,9,0)</f>
        <v>1</v>
      </c>
      <c r="G110" s="7">
        <f>VLOOKUP($A110,[2]Hoja1!$A$2:$P$124,10,0)</f>
        <v>0</v>
      </c>
      <c r="H110" s="7">
        <f>VLOOKUP($A110,[2]Hoja1!$A$2:$P$124,11,0)</f>
        <v>0</v>
      </c>
      <c r="I110" s="7">
        <f>VLOOKUP($A110,[2]Hoja1!$A$2:$P$124,12,0)</f>
        <v>0</v>
      </c>
      <c r="J110" s="7">
        <f>VLOOKUP($A110,[2]Hoja1!$A$2:$P$124,13,0)</f>
        <v>0</v>
      </c>
      <c r="K110" s="7">
        <f>VLOOKUP($A110,[2]Hoja1!$A$2:$P$124,14,0)</f>
        <v>1</v>
      </c>
      <c r="L110" s="7">
        <f>VLOOKUP($A110,[2]Hoja1!$A$2:$P$124,15,0)</f>
        <v>1</v>
      </c>
      <c r="M110" s="9">
        <f>VLOOKUP($A110,[2]Hoja1!$A$2:$P$124,16,0)</f>
        <v>0</v>
      </c>
      <c r="N110" s="10"/>
    </row>
    <row r="111" spans="1:14" x14ac:dyDescent="0.25">
      <c r="A111" s="7">
        <v>1783</v>
      </c>
      <c r="B111" s="8" t="s">
        <v>123</v>
      </c>
      <c r="C111" s="7">
        <f>VLOOKUP($A111,[2]Hoja1!$A$2:$P$124,6,0)</f>
        <v>0</v>
      </c>
      <c r="D111" s="7">
        <f>VLOOKUP($A111,[2]Hoja1!$A$2:$P$124,7,0)</f>
        <v>0</v>
      </c>
      <c r="E111" s="7">
        <f>VLOOKUP($A111,[2]Hoja1!$A$2:$P$124,8,0)</f>
        <v>0</v>
      </c>
      <c r="F111" s="7">
        <f>VLOOKUP($A111,[2]Hoja1!$A$2:$P$124,9,0)</f>
        <v>0</v>
      </c>
      <c r="G111" s="7">
        <f>VLOOKUP($A111,[2]Hoja1!$A$2:$P$124,10,0)</f>
        <v>0</v>
      </c>
      <c r="H111" s="7">
        <f>VLOOKUP($A111,[2]Hoja1!$A$2:$P$124,11,0)</f>
        <v>0</v>
      </c>
      <c r="I111" s="7">
        <f>VLOOKUP($A111,[2]Hoja1!$A$2:$P$124,12,0)</f>
        <v>0</v>
      </c>
      <c r="J111" s="7">
        <f>VLOOKUP($A111,[2]Hoja1!$A$2:$P$124,13,0)</f>
        <v>1</v>
      </c>
      <c r="K111" s="7">
        <f>VLOOKUP($A111,[2]Hoja1!$A$2:$P$124,14,0)</f>
        <v>1</v>
      </c>
      <c r="L111" s="7">
        <f>VLOOKUP($A111,[2]Hoja1!$A$2:$P$124,15,0)</f>
        <v>2</v>
      </c>
      <c r="M111" s="9">
        <f>VLOOKUP($A111,[2]Hoja1!$A$2:$P$124,16,0)</f>
        <v>2</v>
      </c>
      <c r="N111" s="10"/>
    </row>
    <row r="112" spans="1:14" x14ac:dyDescent="0.25">
      <c r="A112" s="7">
        <v>1742</v>
      </c>
      <c r="B112" s="8" t="s">
        <v>124</v>
      </c>
      <c r="C112" s="7">
        <f>VLOOKUP($A112,[2]Hoja1!$A$2:$P$124,6,0)</f>
        <v>0</v>
      </c>
      <c r="D112" s="7">
        <f>VLOOKUP($A112,[2]Hoja1!$A$2:$P$124,7,0)</f>
        <v>0</v>
      </c>
      <c r="E112" s="7">
        <f>VLOOKUP($A112,[2]Hoja1!$A$2:$P$124,8,0)</f>
        <v>0</v>
      </c>
      <c r="F112" s="7">
        <f>VLOOKUP($A112,[2]Hoja1!$A$2:$P$124,9,0)</f>
        <v>0</v>
      </c>
      <c r="G112" s="7">
        <f>VLOOKUP($A112,[2]Hoja1!$A$2:$P$124,10,0)</f>
        <v>0</v>
      </c>
      <c r="H112" s="7">
        <f>VLOOKUP($A112,[2]Hoja1!$A$2:$P$124,11,0)</f>
        <v>0</v>
      </c>
      <c r="I112" s="7">
        <f>VLOOKUP($A112,[2]Hoja1!$A$2:$P$124,12,0)</f>
        <v>0</v>
      </c>
      <c r="J112" s="7">
        <f>VLOOKUP($A112,[2]Hoja1!$A$2:$P$124,13,0)</f>
        <v>0</v>
      </c>
      <c r="K112" s="7">
        <f>VLOOKUP($A112,[2]Hoja1!$A$2:$P$124,14,0)</f>
        <v>1</v>
      </c>
      <c r="L112" s="7">
        <f>VLOOKUP($A112,[2]Hoja1!$A$2:$P$124,15,0)</f>
        <v>0</v>
      </c>
      <c r="M112" s="9">
        <f>VLOOKUP($A112,[2]Hoja1!$A$2:$P$124,16,0)</f>
        <v>1</v>
      </c>
      <c r="N112" s="10"/>
    </row>
    <row r="113" spans="1:14" x14ac:dyDescent="0.25">
      <c r="A113" s="7">
        <v>1784</v>
      </c>
      <c r="B113" s="8" t="s">
        <v>125</v>
      </c>
      <c r="C113" s="7">
        <f>VLOOKUP($A113,[2]Hoja1!$A$2:$P$124,6,0)</f>
        <v>0</v>
      </c>
      <c r="D113" s="7">
        <f>VLOOKUP($A113,[2]Hoja1!$A$2:$P$124,7,0)</f>
        <v>0</v>
      </c>
      <c r="E113" s="7">
        <f>VLOOKUP($A113,[2]Hoja1!$A$2:$P$124,8,0)</f>
        <v>0</v>
      </c>
      <c r="F113" s="7">
        <f>VLOOKUP($A113,[2]Hoja1!$A$2:$P$124,9,0)</f>
        <v>0</v>
      </c>
      <c r="G113" s="7">
        <f>VLOOKUP($A113,[2]Hoja1!$A$2:$P$124,10,0)</f>
        <v>0</v>
      </c>
      <c r="H113" s="7">
        <f>VLOOKUP($A113,[2]Hoja1!$A$2:$P$124,11,0)</f>
        <v>0</v>
      </c>
      <c r="I113" s="7">
        <f>VLOOKUP($A113,[2]Hoja1!$A$2:$P$124,12,0)</f>
        <v>0</v>
      </c>
      <c r="J113" s="7">
        <f>VLOOKUP($A113,[2]Hoja1!$A$2:$P$124,13,0)</f>
        <v>0</v>
      </c>
      <c r="K113" s="7">
        <f>VLOOKUP($A113,[2]Hoja1!$A$2:$P$124,14,0)</f>
        <v>1</v>
      </c>
      <c r="L113" s="7">
        <f>VLOOKUP($A113,[2]Hoja1!$A$2:$P$124,15,0)</f>
        <v>0</v>
      </c>
      <c r="M113" s="9">
        <f>VLOOKUP($A113,[2]Hoja1!$A$2:$P$124,16,0)</f>
        <v>0</v>
      </c>
      <c r="N113" s="10"/>
    </row>
    <row r="114" spans="1:14" x14ac:dyDescent="0.25">
      <c r="A114" s="7">
        <v>1751</v>
      </c>
      <c r="B114" s="8" t="s">
        <v>126</v>
      </c>
      <c r="C114" s="7">
        <f>VLOOKUP($A114,[2]Hoja1!$A$2:$P$124,6,0)</f>
        <v>1</v>
      </c>
      <c r="D114" s="7">
        <f>VLOOKUP($A114,[2]Hoja1!$A$2:$P$124,7,0)</f>
        <v>0</v>
      </c>
      <c r="E114" s="7">
        <f>VLOOKUP($A114,[2]Hoja1!$A$2:$P$124,8,0)</f>
        <v>0</v>
      </c>
      <c r="F114" s="7">
        <f>VLOOKUP($A114,[2]Hoja1!$A$2:$P$124,9,0)</f>
        <v>0</v>
      </c>
      <c r="G114" s="7">
        <f>VLOOKUP($A114,[2]Hoja1!$A$2:$P$124,10,0)</f>
        <v>0</v>
      </c>
      <c r="H114" s="7">
        <f>VLOOKUP($A114,[2]Hoja1!$A$2:$P$124,11,0)</f>
        <v>0</v>
      </c>
      <c r="I114" s="7">
        <f>VLOOKUP($A114,[2]Hoja1!$A$2:$P$124,12,0)</f>
        <v>0</v>
      </c>
      <c r="J114" s="7">
        <f>VLOOKUP($A114,[2]Hoja1!$A$2:$P$124,13,0)</f>
        <v>0</v>
      </c>
      <c r="K114" s="7">
        <f>VLOOKUP($A114,[2]Hoja1!$A$2:$P$124,14,0)</f>
        <v>0</v>
      </c>
      <c r="L114" s="7">
        <f>VLOOKUP($A114,[2]Hoja1!$A$2:$P$124,15,0)</f>
        <v>1</v>
      </c>
      <c r="M114" s="9">
        <f>VLOOKUP($A114,[2]Hoja1!$A$2:$P$124,16,0)</f>
        <v>0</v>
      </c>
      <c r="N114" s="10"/>
    </row>
    <row r="115" spans="1:14" x14ac:dyDescent="0.25">
      <c r="A115" s="7">
        <v>1816</v>
      </c>
      <c r="B115" s="8" t="s">
        <v>127</v>
      </c>
      <c r="C115" s="7">
        <f>VLOOKUP($A115,[2]Hoja1!$A$2:$P$124,6,0)</f>
        <v>0</v>
      </c>
      <c r="D115" s="7">
        <f>VLOOKUP($A115,[2]Hoja1!$A$2:$P$124,7,0)</f>
        <v>0</v>
      </c>
      <c r="E115" s="7">
        <f>VLOOKUP($A115,[2]Hoja1!$A$2:$P$124,8,0)</f>
        <v>0</v>
      </c>
      <c r="F115" s="7">
        <f>VLOOKUP($A115,[2]Hoja1!$A$2:$P$124,9,0)</f>
        <v>0</v>
      </c>
      <c r="G115" s="7">
        <f>VLOOKUP($A115,[2]Hoja1!$A$2:$P$124,10,0)</f>
        <v>0</v>
      </c>
      <c r="H115" s="7">
        <f>VLOOKUP($A115,[2]Hoja1!$A$2:$P$124,11,0)</f>
        <v>0</v>
      </c>
      <c r="I115" s="7">
        <f>VLOOKUP($A115,[2]Hoja1!$A$2:$P$124,12,0)</f>
        <v>0</v>
      </c>
      <c r="J115" s="7">
        <f>VLOOKUP($A115,[2]Hoja1!$A$2:$P$124,13,0)</f>
        <v>0</v>
      </c>
      <c r="K115" s="7">
        <f>VLOOKUP($A115,[2]Hoja1!$A$2:$P$124,14,0)</f>
        <v>1</v>
      </c>
      <c r="L115" s="7">
        <f>VLOOKUP($A115,[2]Hoja1!$A$2:$P$124,15,0)</f>
        <v>2</v>
      </c>
      <c r="M115" s="9">
        <f>VLOOKUP($A115,[2]Hoja1!$A$2:$P$124,16,0)</f>
        <v>1</v>
      </c>
      <c r="N115" s="10"/>
    </row>
    <row r="116" spans="1:14" x14ac:dyDescent="0.25">
      <c r="A116" s="7">
        <v>1811</v>
      </c>
      <c r="B116" s="8" t="s">
        <v>128</v>
      </c>
      <c r="C116" s="7">
        <f>VLOOKUP($A116,[2]Hoja1!$A$2:$P$124,6,0)</f>
        <v>0</v>
      </c>
      <c r="D116" s="7">
        <f>VLOOKUP($A116,[2]Hoja1!$A$2:$P$124,7,0)</f>
        <v>0</v>
      </c>
      <c r="E116" s="7">
        <f>VLOOKUP($A116,[2]Hoja1!$A$2:$P$124,8,0)</f>
        <v>0</v>
      </c>
      <c r="F116" s="7">
        <f>VLOOKUP($A116,[2]Hoja1!$A$2:$P$124,9,0)</f>
        <v>0</v>
      </c>
      <c r="G116" s="7">
        <f>VLOOKUP($A116,[2]Hoja1!$A$2:$P$124,10,0)</f>
        <v>0</v>
      </c>
      <c r="H116" s="7">
        <f>VLOOKUP($A116,[2]Hoja1!$A$2:$P$124,11,0)</f>
        <v>0</v>
      </c>
      <c r="I116" s="7">
        <f>VLOOKUP($A116,[2]Hoja1!$A$2:$P$124,12,0)</f>
        <v>0</v>
      </c>
      <c r="J116" s="7">
        <f>VLOOKUP($A116,[2]Hoja1!$A$2:$P$124,13,0)</f>
        <v>0</v>
      </c>
      <c r="K116" s="7">
        <f>VLOOKUP($A116,[2]Hoja1!$A$2:$P$124,14,0)</f>
        <v>1</v>
      </c>
      <c r="L116" s="7">
        <f>VLOOKUP($A116,[2]Hoja1!$A$2:$P$124,15,0)</f>
        <v>0</v>
      </c>
      <c r="M116" s="9">
        <f>VLOOKUP($A116,[2]Hoja1!$A$2:$P$124,16,0)</f>
        <v>2</v>
      </c>
      <c r="N116" s="10"/>
    </row>
    <row r="117" spans="1:14" x14ac:dyDescent="0.25">
      <c r="A117" s="7">
        <v>1909</v>
      </c>
      <c r="B117" s="8" t="s">
        <v>129</v>
      </c>
      <c r="C117" s="7">
        <f>VLOOKUP($A117,[2]Hoja1!$A$2:$P$124,6,0)</f>
        <v>0</v>
      </c>
      <c r="D117" s="7">
        <f>VLOOKUP($A117,[2]Hoja1!$A$2:$P$124,7,0)</f>
        <v>0</v>
      </c>
      <c r="E117" s="7">
        <f>VLOOKUP($A117,[2]Hoja1!$A$2:$P$124,8,0)</f>
        <v>0</v>
      </c>
      <c r="F117" s="7">
        <f>VLOOKUP($A117,[2]Hoja1!$A$2:$P$124,9,0)</f>
        <v>0</v>
      </c>
      <c r="G117" s="7">
        <f>VLOOKUP($A117,[2]Hoja1!$A$2:$P$124,10,0)</f>
        <v>0</v>
      </c>
      <c r="H117" s="7">
        <f>VLOOKUP($A117,[2]Hoja1!$A$2:$P$124,11,0)</f>
        <v>0</v>
      </c>
      <c r="I117" s="7">
        <f>VLOOKUP($A117,[2]Hoja1!$A$2:$P$124,12,0)</f>
        <v>0</v>
      </c>
      <c r="J117" s="7">
        <f>VLOOKUP($A117,[2]Hoja1!$A$2:$P$124,13,0)</f>
        <v>0</v>
      </c>
      <c r="K117" s="7">
        <f>VLOOKUP($A117,[2]Hoja1!$A$2:$P$124,14,0)</f>
        <v>1</v>
      </c>
      <c r="L117" s="7">
        <f>VLOOKUP($A117,[2]Hoja1!$A$2:$P$124,15,0)</f>
        <v>0</v>
      </c>
      <c r="M117" s="9">
        <f>VLOOKUP($A117,[2]Hoja1!$A$2:$P$124,16,0)</f>
        <v>0</v>
      </c>
      <c r="N117" s="10"/>
    </row>
    <row r="118" spans="1:14" x14ac:dyDescent="0.25">
      <c r="A118" s="7">
        <v>1893</v>
      </c>
      <c r="B118" s="8" t="s">
        <v>130</v>
      </c>
      <c r="C118" s="7">
        <f>VLOOKUP($A118,[2]Hoja1!$A$2:$P$124,6,0)</f>
        <v>0</v>
      </c>
      <c r="D118" s="7">
        <f>VLOOKUP($A118,[2]Hoja1!$A$2:$P$124,7,0)</f>
        <v>0</v>
      </c>
      <c r="E118" s="7">
        <f>VLOOKUP($A118,[2]Hoja1!$A$2:$P$124,8,0)</f>
        <v>0</v>
      </c>
      <c r="F118" s="7">
        <f>VLOOKUP($A118,[2]Hoja1!$A$2:$P$124,9,0)</f>
        <v>0</v>
      </c>
      <c r="G118" s="7">
        <f>VLOOKUP($A118,[2]Hoja1!$A$2:$P$124,10,0)</f>
        <v>0</v>
      </c>
      <c r="H118" s="7">
        <f>VLOOKUP($A118,[2]Hoja1!$A$2:$P$124,11,0)</f>
        <v>0</v>
      </c>
      <c r="I118" s="7">
        <f>VLOOKUP($A118,[2]Hoja1!$A$2:$P$124,12,0)</f>
        <v>0</v>
      </c>
      <c r="J118" s="7">
        <f>VLOOKUP($A118,[2]Hoja1!$A$2:$P$124,13,0)</f>
        <v>0</v>
      </c>
      <c r="K118" s="7">
        <f>VLOOKUP($A118,[2]Hoja1!$A$2:$P$124,14,0)</f>
        <v>1</v>
      </c>
      <c r="L118" s="7">
        <f>VLOOKUP($A118,[2]Hoja1!$A$2:$P$124,15,0)</f>
        <v>0</v>
      </c>
      <c r="M118" s="9">
        <f>VLOOKUP($A118,[2]Hoja1!$A$2:$P$124,16,0)</f>
        <v>0</v>
      </c>
      <c r="N118" s="10"/>
    </row>
    <row r="119" spans="1:14" x14ac:dyDescent="0.25">
      <c r="A119" s="7">
        <v>1741</v>
      </c>
      <c r="B119" s="8" t="s">
        <v>131</v>
      </c>
      <c r="C119" s="7">
        <f>VLOOKUP($A119,[2]Hoja1!$A$2:$P$124,6,0)</f>
        <v>0</v>
      </c>
      <c r="D119" s="7">
        <f>VLOOKUP($A119,[2]Hoja1!$A$2:$P$124,7,0)</f>
        <v>0</v>
      </c>
      <c r="E119" s="7">
        <f>VLOOKUP($A119,[2]Hoja1!$A$2:$P$124,8,0)</f>
        <v>0</v>
      </c>
      <c r="F119" s="7">
        <f>VLOOKUP($A119,[2]Hoja1!$A$2:$P$124,9,0)</f>
        <v>0</v>
      </c>
      <c r="G119" s="7">
        <f>VLOOKUP($A119,[2]Hoja1!$A$2:$P$124,10,0)</f>
        <v>0</v>
      </c>
      <c r="H119" s="7">
        <f>VLOOKUP($A119,[2]Hoja1!$A$2:$P$124,11,0)</f>
        <v>0</v>
      </c>
      <c r="I119" s="7">
        <f>VLOOKUP($A119,[2]Hoja1!$A$2:$P$124,12,0)</f>
        <v>0</v>
      </c>
      <c r="J119" s="7">
        <f>VLOOKUP($A119,[2]Hoja1!$A$2:$P$124,13,0)</f>
        <v>0</v>
      </c>
      <c r="K119" s="7">
        <f>VLOOKUP($A119,[2]Hoja1!$A$2:$P$124,14,0)</f>
        <v>1</v>
      </c>
      <c r="L119" s="7">
        <f>VLOOKUP($A119,[2]Hoja1!$A$2:$P$124,15,0)</f>
        <v>0</v>
      </c>
      <c r="M119" s="9">
        <f>VLOOKUP($A119,[2]Hoja1!$A$2:$P$124,16,0)</f>
        <v>0</v>
      </c>
      <c r="N119" s="10"/>
    </row>
    <row r="120" spans="1:14" x14ac:dyDescent="0.25">
      <c r="A120" s="7">
        <v>1732</v>
      </c>
      <c r="B120" s="8" t="s">
        <v>132</v>
      </c>
      <c r="C120" s="7">
        <f>VLOOKUP($A120,[2]Hoja1!$A$2:$P$124,6,0)</f>
        <v>0</v>
      </c>
      <c r="D120" s="7">
        <f>VLOOKUP($A120,[2]Hoja1!$A$2:$P$124,7,0)</f>
        <v>0</v>
      </c>
      <c r="E120" s="7">
        <f>VLOOKUP($A120,[2]Hoja1!$A$2:$P$124,8,0)</f>
        <v>0</v>
      </c>
      <c r="F120" s="7">
        <f>VLOOKUP($A120,[2]Hoja1!$A$2:$P$124,9,0)</f>
        <v>0</v>
      </c>
      <c r="G120" s="7">
        <f>VLOOKUP($A120,[2]Hoja1!$A$2:$P$124,10,0)</f>
        <v>0</v>
      </c>
      <c r="H120" s="7">
        <f>VLOOKUP($A120,[2]Hoja1!$A$2:$P$124,11,0)</f>
        <v>0</v>
      </c>
      <c r="I120" s="7">
        <f>VLOOKUP($A120,[2]Hoja1!$A$2:$P$124,12,0)</f>
        <v>0</v>
      </c>
      <c r="J120" s="7">
        <f>VLOOKUP($A120,[2]Hoja1!$A$2:$P$124,13,0)</f>
        <v>0</v>
      </c>
      <c r="K120" s="7">
        <f>VLOOKUP($A120,[2]Hoja1!$A$2:$P$124,14,0)</f>
        <v>1</v>
      </c>
      <c r="L120" s="7">
        <f>VLOOKUP($A120,[2]Hoja1!$A$2:$P$124,15,0)</f>
        <v>1</v>
      </c>
      <c r="M120" s="9">
        <f>VLOOKUP($A120,[2]Hoja1!$A$2:$P$124,16,0)</f>
        <v>1</v>
      </c>
      <c r="N120" s="10"/>
    </row>
    <row r="121" spans="1:14" x14ac:dyDescent="0.25">
      <c r="A121" s="7">
        <v>1787</v>
      </c>
      <c r="B121" s="8" t="s">
        <v>133</v>
      </c>
      <c r="C121" s="7">
        <f>VLOOKUP($A121,[2]Hoja1!$A$2:$P$124,6,0)</f>
        <v>0</v>
      </c>
      <c r="D121" s="7">
        <f>VLOOKUP($A121,[2]Hoja1!$A$2:$P$124,7,0)</f>
        <v>0</v>
      </c>
      <c r="E121" s="7">
        <f>VLOOKUP($A121,[2]Hoja1!$A$2:$P$124,8,0)</f>
        <v>0</v>
      </c>
      <c r="F121" s="7">
        <f>VLOOKUP($A121,[2]Hoja1!$A$2:$P$124,9,0)</f>
        <v>0</v>
      </c>
      <c r="G121" s="7">
        <f>VLOOKUP($A121,[2]Hoja1!$A$2:$P$124,10,0)</f>
        <v>0</v>
      </c>
      <c r="H121" s="7">
        <f>VLOOKUP($A121,[2]Hoja1!$A$2:$P$124,11,0)</f>
        <v>0</v>
      </c>
      <c r="I121" s="7">
        <f>VLOOKUP($A121,[2]Hoja1!$A$2:$P$124,12,0)</f>
        <v>0</v>
      </c>
      <c r="J121" s="7">
        <f>VLOOKUP($A121,[2]Hoja1!$A$2:$P$124,13,0)</f>
        <v>0</v>
      </c>
      <c r="K121" s="7">
        <f>VLOOKUP($A121,[2]Hoja1!$A$2:$P$124,14,0)</f>
        <v>1</v>
      </c>
      <c r="L121" s="7">
        <f>VLOOKUP($A121,[2]Hoja1!$A$2:$P$124,15,0)</f>
        <v>1</v>
      </c>
      <c r="M121" s="9">
        <f>VLOOKUP($A121,[2]Hoja1!$A$2:$P$124,16,0)</f>
        <v>1</v>
      </c>
      <c r="N121" s="10"/>
    </row>
    <row r="122" spans="1:14" x14ac:dyDescent="0.25">
      <c r="A122" s="7">
        <v>1771</v>
      </c>
      <c r="B122" s="8" t="s">
        <v>134</v>
      </c>
      <c r="C122" s="7">
        <f>VLOOKUP($A122,[2]Hoja1!$A$2:$P$124,6,0)</f>
        <v>0</v>
      </c>
      <c r="D122" s="7">
        <f>VLOOKUP($A122,[2]Hoja1!$A$2:$P$124,7,0)</f>
        <v>0</v>
      </c>
      <c r="E122" s="7">
        <f>VLOOKUP($A122,[2]Hoja1!$A$2:$P$124,8,0)</f>
        <v>0</v>
      </c>
      <c r="F122" s="7">
        <f>VLOOKUP($A122,[2]Hoja1!$A$2:$P$124,9,0)</f>
        <v>1</v>
      </c>
      <c r="G122" s="7">
        <f>VLOOKUP($A122,[2]Hoja1!$A$2:$P$124,10,0)</f>
        <v>0</v>
      </c>
      <c r="H122" s="7">
        <f>VLOOKUP($A122,[2]Hoja1!$A$2:$P$124,11,0)</f>
        <v>0</v>
      </c>
      <c r="I122" s="7">
        <f>VLOOKUP($A122,[2]Hoja1!$A$2:$P$124,12,0)</f>
        <v>0</v>
      </c>
      <c r="J122" s="7">
        <f>VLOOKUP($A122,[2]Hoja1!$A$2:$P$124,13,0)</f>
        <v>0</v>
      </c>
      <c r="K122" s="7">
        <f>VLOOKUP($A122,[2]Hoja1!$A$2:$P$124,14,0)</f>
        <v>0</v>
      </c>
      <c r="L122" s="7">
        <f>VLOOKUP($A122,[2]Hoja1!$A$2:$P$124,15,0)</f>
        <v>2</v>
      </c>
      <c r="M122" s="9">
        <f>VLOOKUP($A122,[2]Hoja1!$A$2:$P$124,16,0)</f>
        <v>0</v>
      </c>
      <c r="N122" s="10"/>
    </row>
    <row r="123" spans="1:14" x14ac:dyDescent="0.25">
      <c r="A123" s="7">
        <v>1757</v>
      </c>
      <c r="B123" s="8" t="s">
        <v>135</v>
      </c>
      <c r="C123" s="7">
        <f>VLOOKUP($A123,[2]Hoja1!$A$2:$P$124,6,0)</f>
        <v>0</v>
      </c>
      <c r="D123" s="7">
        <f>VLOOKUP($A123,[2]Hoja1!$A$2:$P$124,7,0)</f>
        <v>0</v>
      </c>
      <c r="E123" s="7">
        <f>VLOOKUP($A123,[2]Hoja1!$A$2:$P$124,8,0)</f>
        <v>0</v>
      </c>
      <c r="F123" s="7">
        <f>VLOOKUP($A123,[2]Hoja1!$A$2:$P$124,9,0)</f>
        <v>0</v>
      </c>
      <c r="G123" s="7">
        <f>VLOOKUP($A123,[2]Hoja1!$A$2:$P$124,10,0)</f>
        <v>0</v>
      </c>
      <c r="H123" s="7">
        <f>VLOOKUP($A123,[2]Hoja1!$A$2:$P$124,11,0)</f>
        <v>0</v>
      </c>
      <c r="I123" s="7">
        <f>VLOOKUP($A123,[2]Hoja1!$A$2:$P$124,12,0)</f>
        <v>0</v>
      </c>
      <c r="J123" s="7">
        <f>VLOOKUP($A123,[2]Hoja1!$A$2:$P$124,13,0)</f>
        <v>0</v>
      </c>
      <c r="K123" s="7">
        <f>VLOOKUP($A123,[2]Hoja1!$A$2:$P$124,14,0)</f>
        <v>1</v>
      </c>
      <c r="L123" s="7">
        <f>VLOOKUP($A123,[2]Hoja1!$A$2:$P$124,15,0)</f>
        <v>2</v>
      </c>
      <c r="M123" s="9">
        <f>VLOOKUP($A123,[2]Hoja1!$A$2:$P$124,16,0)</f>
        <v>1</v>
      </c>
      <c r="N123" s="10"/>
    </row>
    <row r="124" spans="1:14" x14ac:dyDescent="0.25">
      <c r="A124" s="7">
        <v>1899</v>
      </c>
      <c r="B124" s="8" t="s">
        <v>136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9">
        <v>0</v>
      </c>
      <c r="N124" s="10"/>
    </row>
    <row r="125" spans="1:14" x14ac:dyDescent="0.25">
      <c r="A125" s="7">
        <v>1820</v>
      </c>
      <c r="B125" s="8" t="s">
        <v>137</v>
      </c>
      <c r="C125" s="7">
        <f>VLOOKUP($A125,[2]Hoja1!$A$2:$P$124,6,0)</f>
        <v>0</v>
      </c>
      <c r="D125" s="7">
        <f>VLOOKUP($A125,[2]Hoja1!$A$2:$P$124,7,0)</f>
        <v>0</v>
      </c>
      <c r="E125" s="7">
        <f>VLOOKUP($A125,[2]Hoja1!$A$2:$P$124,8,0)</f>
        <v>0</v>
      </c>
      <c r="F125" s="7">
        <f>VLOOKUP($A125,[2]Hoja1!$A$2:$P$124,9,0)</f>
        <v>0</v>
      </c>
      <c r="G125" s="7">
        <f>VLOOKUP($A125,[2]Hoja1!$A$2:$P$124,10,0)</f>
        <v>0</v>
      </c>
      <c r="H125" s="7">
        <f>VLOOKUP($A125,[2]Hoja1!$A$2:$P$124,11,0)</f>
        <v>0</v>
      </c>
      <c r="I125" s="7">
        <f>VLOOKUP($A125,[2]Hoja1!$A$2:$P$124,12,0)</f>
        <v>0</v>
      </c>
      <c r="J125" s="7">
        <f>VLOOKUP($A125,[2]Hoja1!$A$2:$P$124,13,0)</f>
        <v>0</v>
      </c>
      <c r="K125" s="7">
        <f>VLOOKUP($A125,[2]Hoja1!$A$2:$P$124,14,0)</f>
        <v>1</v>
      </c>
      <c r="L125" s="7">
        <f>VLOOKUP($A125,[2]Hoja1!$A$2:$P$124,15,0)</f>
        <v>1</v>
      </c>
      <c r="M125" s="9">
        <f>VLOOKUP($A125,[2]Hoja1!$A$2:$P$124,16,0)</f>
        <v>0</v>
      </c>
      <c r="N125" s="10"/>
    </row>
    <row r="126" spans="1:14" x14ac:dyDescent="0.25">
      <c r="A126" s="7">
        <v>1762</v>
      </c>
      <c r="B126" s="8" t="s">
        <v>138</v>
      </c>
      <c r="C126" s="7">
        <f>VLOOKUP($A126,[2]Hoja1!$A$2:$P$124,6,0)</f>
        <v>0</v>
      </c>
      <c r="D126" s="7">
        <f>VLOOKUP($A126,[2]Hoja1!$A$2:$P$124,7,0)</f>
        <v>0</v>
      </c>
      <c r="E126" s="7">
        <f>VLOOKUP($A126,[2]Hoja1!$A$2:$P$124,8,0)</f>
        <v>0</v>
      </c>
      <c r="F126" s="7">
        <f>VLOOKUP($A126,[2]Hoja1!$A$2:$P$124,9,0)</f>
        <v>0</v>
      </c>
      <c r="G126" s="7">
        <f>VLOOKUP($A126,[2]Hoja1!$A$2:$P$124,10,0)</f>
        <v>0</v>
      </c>
      <c r="H126" s="7">
        <f>VLOOKUP($A126,[2]Hoja1!$A$2:$P$124,11,0)</f>
        <v>0</v>
      </c>
      <c r="I126" s="7">
        <f>VLOOKUP($A126,[2]Hoja1!$A$2:$P$124,12,0)</f>
        <v>0</v>
      </c>
      <c r="J126" s="7">
        <f>VLOOKUP($A126,[2]Hoja1!$A$2:$P$124,13,0)</f>
        <v>0</v>
      </c>
      <c r="K126" s="7">
        <f>VLOOKUP($A126,[2]Hoja1!$A$2:$P$124,14,0)</f>
        <v>0</v>
      </c>
      <c r="L126" s="7">
        <f>VLOOKUP($A126,[2]Hoja1!$A$2:$P$124,15,0)</f>
        <v>1</v>
      </c>
      <c r="M126" s="9">
        <f>VLOOKUP($A126,[2]Hoja1!$A$2:$P$124,16,0)</f>
        <v>1</v>
      </c>
      <c r="N126" s="10"/>
    </row>
    <row r="127" spans="1:14" x14ac:dyDescent="0.25">
      <c r="A127" s="7">
        <v>1767</v>
      </c>
      <c r="B127" s="8" t="s">
        <v>139</v>
      </c>
      <c r="C127" s="7">
        <f>VLOOKUP($A127,[2]Hoja1!$A$2:$P$124,6,0)</f>
        <v>0</v>
      </c>
      <c r="D127" s="7">
        <f>VLOOKUP($A127,[2]Hoja1!$A$2:$P$124,7,0)</f>
        <v>0</v>
      </c>
      <c r="E127" s="7">
        <f>VLOOKUP($A127,[2]Hoja1!$A$2:$P$124,8,0)</f>
        <v>0</v>
      </c>
      <c r="F127" s="7">
        <f>VLOOKUP($A127,[2]Hoja1!$A$2:$P$124,9,0)</f>
        <v>0</v>
      </c>
      <c r="G127" s="7">
        <f>VLOOKUP($A127,[2]Hoja1!$A$2:$P$124,10,0)</f>
        <v>0</v>
      </c>
      <c r="H127" s="7">
        <f>VLOOKUP($A127,[2]Hoja1!$A$2:$P$124,11,0)</f>
        <v>0</v>
      </c>
      <c r="I127" s="7">
        <f>VLOOKUP($A127,[2]Hoja1!$A$2:$P$124,12,0)</f>
        <v>0</v>
      </c>
      <c r="J127" s="7">
        <f>VLOOKUP($A127,[2]Hoja1!$A$2:$P$124,13,0)</f>
        <v>0</v>
      </c>
      <c r="K127" s="7">
        <f>VLOOKUP($A127,[2]Hoja1!$A$2:$P$124,14,0)</f>
        <v>0</v>
      </c>
      <c r="L127" s="7">
        <f>VLOOKUP($A127,[2]Hoja1!$A$2:$P$124,15,0)</f>
        <v>1</v>
      </c>
      <c r="M127" s="9">
        <f>VLOOKUP($A127,[2]Hoja1!$A$2:$P$124,16,0)</f>
        <v>1</v>
      </c>
      <c r="N127" s="10"/>
    </row>
    <row r="128" spans="1:14" x14ac:dyDescent="0.25">
      <c r="A128" s="7">
        <v>1822</v>
      </c>
      <c r="B128" s="8" t="s">
        <v>140</v>
      </c>
      <c r="C128" s="7">
        <f>VLOOKUP($A128,[2]Hoja1!$A$2:$P$124,6,0)</f>
        <v>0</v>
      </c>
      <c r="D128" s="7">
        <f>VLOOKUP($A128,[2]Hoja1!$A$2:$P$124,7,0)</f>
        <v>0</v>
      </c>
      <c r="E128" s="7">
        <f>VLOOKUP($A128,[2]Hoja1!$A$2:$P$124,8,0)</f>
        <v>0</v>
      </c>
      <c r="F128" s="7">
        <f>VLOOKUP($A128,[2]Hoja1!$A$2:$P$124,9,0)</f>
        <v>0</v>
      </c>
      <c r="G128" s="7">
        <f>VLOOKUP($A128,[2]Hoja1!$A$2:$P$124,10,0)</f>
        <v>0</v>
      </c>
      <c r="H128" s="7">
        <f>VLOOKUP($A128,[2]Hoja1!$A$2:$P$124,11,0)</f>
        <v>0</v>
      </c>
      <c r="I128" s="7">
        <f>VLOOKUP($A128,[2]Hoja1!$A$2:$P$124,12,0)</f>
        <v>0</v>
      </c>
      <c r="J128" s="7">
        <f>VLOOKUP($A128,[2]Hoja1!$A$2:$P$124,13,0)</f>
        <v>0</v>
      </c>
      <c r="K128" s="7">
        <f>VLOOKUP($A128,[2]Hoja1!$A$2:$P$124,14,0)</f>
        <v>1</v>
      </c>
      <c r="L128" s="7">
        <f>VLOOKUP($A128,[2]Hoja1!$A$2:$P$124,15,0)</f>
        <v>1</v>
      </c>
      <c r="M128" s="9">
        <f>VLOOKUP($A128,[2]Hoja1!$A$2:$P$124,16,0)</f>
        <v>0</v>
      </c>
      <c r="N128" s="10"/>
    </row>
    <row r="129" spans="1:14" x14ac:dyDescent="0.25">
      <c r="A129" s="7">
        <v>1931</v>
      </c>
      <c r="B129" s="8" t="s">
        <v>141</v>
      </c>
      <c r="C129" s="7">
        <v>0</v>
      </c>
      <c r="D129" s="7">
        <v>0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7">
        <v>0</v>
      </c>
      <c r="K129" s="7">
        <v>0</v>
      </c>
      <c r="L129" s="7">
        <v>0</v>
      </c>
      <c r="M129" s="9">
        <v>0</v>
      </c>
      <c r="N129" s="10"/>
    </row>
  </sheetData>
  <autoFilter ref="A1:M128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9"/>
  <sheetViews>
    <sheetView workbookViewId="0"/>
  </sheetViews>
  <sheetFormatPr defaultColWidth="11.42578125" defaultRowHeight="15" x14ac:dyDescent="0.25"/>
  <cols>
    <col min="2" max="2" width="34.28515625" bestFit="1" customWidth="1"/>
    <col min="5" max="5" width="16.42578125" customWidth="1"/>
  </cols>
  <sheetData>
    <row r="1" spans="1:8" x14ac:dyDescent="0.25">
      <c r="A1" s="4" t="s">
        <v>0</v>
      </c>
      <c r="B1" s="11" t="s">
        <v>1</v>
      </c>
      <c r="C1" s="12" t="s">
        <v>142</v>
      </c>
      <c r="D1" s="12" t="s">
        <v>143</v>
      </c>
      <c r="E1" s="12" t="s">
        <v>144</v>
      </c>
      <c r="F1" s="12" t="s">
        <v>145</v>
      </c>
      <c r="G1" s="12" t="s">
        <v>146</v>
      </c>
      <c r="H1" s="12" t="s">
        <v>147</v>
      </c>
    </row>
    <row r="2" spans="1:8" x14ac:dyDescent="0.25">
      <c r="A2" s="7">
        <v>1828</v>
      </c>
      <c r="B2" s="8" t="s">
        <v>14</v>
      </c>
      <c r="C2" s="10" t="s">
        <v>148</v>
      </c>
      <c r="D2" s="10">
        <v>17.321000000000002</v>
      </c>
      <c r="E2" s="10"/>
      <c r="F2" s="10" t="str">
        <f>VLOOKUP(A2,'[3]Alimentació Elèctrica'!$A$2:$M$129,10,0)</f>
        <v>Soterrada</v>
      </c>
      <c r="G2" s="10" t="str">
        <f>VLOOKUP(A2,'[3]Alimentació Elèctrica'!$A$2:$M$129,11,0)</f>
        <v>&lt;=200m</v>
      </c>
      <c r="H2" s="10">
        <f>VLOOKUP(A2,'[3]Alimentació Elèctrica'!$A$2:$M$129,13,0)</f>
        <v>400</v>
      </c>
    </row>
    <row r="3" spans="1:8" x14ac:dyDescent="0.25">
      <c r="A3" s="7">
        <v>1734</v>
      </c>
      <c r="B3" s="8" t="s">
        <v>15</v>
      </c>
      <c r="C3" s="10" t="s">
        <v>149</v>
      </c>
      <c r="D3" s="10">
        <v>13.856</v>
      </c>
      <c r="E3" s="10"/>
      <c r="F3" s="10">
        <f>VLOOKUP(A3,'[3]Alimentació Elèctrica'!$A$2:$M$129,10,0)</f>
        <v>0</v>
      </c>
      <c r="G3" s="10">
        <f>VLOOKUP(A3,'[3]Alimentació Elèctrica'!$A$2:$M$129,11,0)</f>
        <v>0</v>
      </c>
      <c r="H3" s="10">
        <f>VLOOKUP(A3,'[3]Alimentació Elèctrica'!$A$2:$M$129,13,0)</f>
        <v>400</v>
      </c>
    </row>
    <row r="4" spans="1:8" x14ac:dyDescent="0.25">
      <c r="A4" s="7">
        <v>1761</v>
      </c>
      <c r="B4" s="8" t="s">
        <v>16</v>
      </c>
      <c r="C4" s="10" t="s">
        <v>148</v>
      </c>
      <c r="D4" s="10">
        <v>17.321000000000002</v>
      </c>
      <c r="E4" s="10"/>
      <c r="F4" s="10" t="str">
        <f>VLOOKUP(A4,'[3]Alimentació Elèctrica'!$A$2:$M$129,10,0)</f>
        <v>Aèria</v>
      </c>
      <c r="G4" s="10" t="str">
        <f>VLOOKUP(A4,'[3]Alimentació Elèctrica'!$A$2:$M$129,11,0)</f>
        <v>&gt;200m i &lt;=500m</v>
      </c>
      <c r="H4" s="10">
        <f>VLOOKUP(A4,'[3]Alimentació Elèctrica'!$A$2:$M$129,13,0)</f>
        <v>400</v>
      </c>
    </row>
    <row r="5" spans="1:8" x14ac:dyDescent="0.25">
      <c r="A5" s="7">
        <v>1785</v>
      </c>
      <c r="B5" s="8" t="s">
        <v>17</v>
      </c>
      <c r="C5" s="10" t="s">
        <v>148</v>
      </c>
      <c r="D5" s="10">
        <v>17.32</v>
      </c>
      <c r="E5" s="10"/>
      <c r="F5" s="10" t="str">
        <f>VLOOKUP(A5,'[3]Alimentació Elèctrica'!$A$2:$M$129,10,0)</f>
        <v>Soterrada</v>
      </c>
      <c r="G5" s="10" t="str">
        <f>VLOOKUP(A5,'[3]Alimentació Elèctrica'!$A$2:$M$129,11,0)</f>
        <v>&lt;=200m</v>
      </c>
      <c r="H5" s="10">
        <f>VLOOKUP(A5,'[3]Alimentació Elèctrica'!$A$2:$M$129,13,0)</f>
        <v>400</v>
      </c>
    </row>
    <row r="6" spans="1:8" x14ac:dyDescent="0.25">
      <c r="A6" s="7">
        <v>1854</v>
      </c>
      <c r="B6" s="8" t="s">
        <v>18</v>
      </c>
      <c r="C6" s="10" t="s">
        <v>148</v>
      </c>
      <c r="D6" s="10">
        <v>17.32</v>
      </c>
      <c r="E6" s="10"/>
      <c r="F6" s="10" t="str">
        <f>VLOOKUP(A6,'[3]Alimentació Elèctrica'!$A$2:$M$129,10,0)</f>
        <v>Soterrada</v>
      </c>
      <c r="G6" s="10" t="str">
        <f>VLOOKUP(A6,'[3]Alimentació Elèctrica'!$A$2:$M$129,11,0)</f>
        <v>&gt;200m i &lt;=500m</v>
      </c>
      <c r="H6" s="10">
        <f>VLOOKUP(A6,'[3]Alimentació Elèctrica'!$A$2:$M$129,13,0)</f>
        <v>400</v>
      </c>
    </row>
    <row r="7" spans="1:8" x14ac:dyDescent="0.25">
      <c r="A7" s="7">
        <v>1773</v>
      </c>
      <c r="B7" s="8" t="s">
        <v>19</v>
      </c>
      <c r="C7" s="10" t="s">
        <v>150</v>
      </c>
      <c r="D7" s="10">
        <v>17.32</v>
      </c>
      <c r="E7" s="10"/>
      <c r="F7" s="10" t="str">
        <f>VLOOKUP(A7,'[3]Alimentació Elèctrica'!$A$2:$M$129,10,0)</f>
        <v>Soterrada</v>
      </c>
      <c r="G7" s="10" t="str">
        <f>VLOOKUP(A7,'[3]Alimentació Elèctrica'!$A$2:$M$129,11,0)</f>
        <v>&lt;=200m</v>
      </c>
      <c r="H7" s="10">
        <f>VLOOKUP(A7,'[3]Alimentació Elèctrica'!$A$2:$M$129,13,0)</f>
        <v>400</v>
      </c>
    </row>
    <row r="8" spans="1:8" x14ac:dyDescent="0.25">
      <c r="A8" s="7">
        <v>1794</v>
      </c>
      <c r="B8" s="8" t="s">
        <v>20</v>
      </c>
      <c r="C8" s="10" t="s">
        <v>149</v>
      </c>
      <c r="D8" s="10">
        <v>13.856</v>
      </c>
      <c r="E8" s="10"/>
      <c r="F8" s="10">
        <f>VLOOKUP(A8,'[3]Alimentació Elèctrica'!$A$2:$M$129,10,0)</f>
        <v>0</v>
      </c>
      <c r="G8" s="10">
        <f>VLOOKUP(A8,'[3]Alimentació Elèctrica'!$A$2:$M$129,11,0)</f>
        <v>0</v>
      </c>
      <c r="H8" s="10">
        <f>VLOOKUP(A8,'[3]Alimentació Elèctrica'!$A$2:$M$129,13,0)</f>
        <v>400</v>
      </c>
    </row>
    <row r="9" spans="1:8" x14ac:dyDescent="0.25">
      <c r="A9" s="7">
        <v>1881</v>
      </c>
      <c r="B9" s="8" t="s">
        <v>21</v>
      </c>
      <c r="C9" s="10" t="s">
        <v>148</v>
      </c>
      <c r="D9" s="10">
        <v>17.321000000000002</v>
      </c>
      <c r="E9" s="10"/>
      <c r="F9" s="10">
        <f>VLOOKUP(A9,'[3]Alimentació Elèctrica'!$A$2:$M$129,10,0)</f>
        <v>0</v>
      </c>
      <c r="G9" s="10">
        <f>VLOOKUP(A9,'[3]Alimentació Elèctrica'!$A$2:$M$129,11,0)</f>
        <v>0</v>
      </c>
      <c r="H9" s="10">
        <f>VLOOKUP(A9,'[3]Alimentació Elèctrica'!$A$2:$M$129,13,0)</f>
        <v>400</v>
      </c>
    </row>
    <row r="10" spans="1:8" x14ac:dyDescent="0.25">
      <c r="A10" s="7">
        <v>1755</v>
      </c>
      <c r="B10" s="8" t="s">
        <v>22</v>
      </c>
      <c r="C10" s="10" t="s">
        <v>149</v>
      </c>
      <c r="D10" s="10">
        <v>10.39</v>
      </c>
      <c r="E10" s="10"/>
      <c r="F10" s="10">
        <f>VLOOKUP(A10,'[3]Alimentació Elèctrica'!$A$2:$M$129,10,0)</f>
        <v>0</v>
      </c>
      <c r="G10" s="10">
        <f>VLOOKUP(A10,'[3]Alimentació Elèctrica'!$A$2:$M$129,11,0)</f>
        <v>0</v>
      </c>
      <c r="H10" s="10">
        <f>VLOOKUP(A10,'[3]Alimentació Elèctrica'!$A$2:$M$129,13,0)</f>
        <v>400</v>
      </c>
    </row>
    <row r="11" spans="1:8" ht="18" x14ac:dyDescent="0.25">
      <c r="A11" s="7">
        <v>1780</v>
      </c>
      <c r="B11" s="8" t="s">
        <v>23</v>
      </c>
      <c r="C11" s="10" t="s">
        <v>148</v>
      </c>
      <c r="D11" s="10">
        <v>17.321000000000002</v>
      </c>
      <c r="E11" s="13" t="s">
        <v>151</v>
      </c>
      <c r="F11" s="10" t="str">
        <f>VLOOKUP(A11,'[3]Alimentació Elèctrica'!$A$2:$M$129,10,0)</f>
        <v>Aèria</v>
      </c>
      <c r="G11" s="10" t="str">
        <f>VLOOKUP(A11,'[3]Alimentació Elèctrica'!$A$2:$M$129,11,0)</f>
        <v>&lt;=200m</v>
      </c>
      <c r="H11" s="10">
        <f>VLOOKUP(A11,'[3]Alimentació Elèctrica'!$A$2:$M$129,13,0)</f>
        <v>400</v>
      </c>
    </row>
    <row r="12" spans="1:8" x14ac:dyDescent="0.25">
      <c r="A12" s="7">
        <v>1770</v>
      </c>
      <c r="B12" s="8" t="s">
        <v>24</v>
      </c>
      <c r="C12" s="10" t="s">
        <v>149</v>
      </c>
      <c r="D12" s="10">
        <v>13.856</v>
      </c>
      <c r="E12" s="10"/>
      <c r="F12" s="10">
        <f>VLOOKUP(A12,'[3]Alimentació Elèctrica'!$A$2:$M$129,10,0)</f>
        <v>0</v>
      </c>
      <c r="G12" s="10">
        <f>VLOOKUP(A12,'[3]Alimentació Elèctrica'!$A$2:$M$129,11,0)</f>
        <v>0</v>
      </c>
      <c r="H12" s="10">
        <f>VLOOKUP(A12,'[3]Alimentació Elèctrica'!$A$2:$M$129,13,0)</f>
        <v>400</v>
      </c>
    </row>
    <row r="13" spans="1:8" x14ac:dyDescent="0.25">
      <c r="A13" s="7">
        <v>1841</v>
      </c>
      <c r="B13" s="8" t="s">
        <v>25</v>
      </c>
      <c r="C13" s="10" t="s">
        <v>148</v>
      </c>
      <c r="D13" s="10">
        <v>17.321000000000002</v>
      </c>
      <c r="E13" s="10"/>
      <c r="F13" s="10" t="str">
        <f>VLOOKUP(A13,'[3]Alimentació Elèctrica'!$A$2:$M$129,10,0)</f>
        <v>Soterrada</v>
      </c>
      <c r="G13" s="10" t="str">
        <f>VLOOKUP(A13,'[3]Alimentació Elèctrica'!$A$2:$M$129,11,0)</f>
        <v>&lt;=200m</v>
      </c>
      <c r="H13" s="10">
        <f>VLOOKUP(A13,'[3]Alimentació Elèctrica'!$A$2:$M$129,13,0)</f>
        <v>400</v>
      </c>
    </row>
    <row r="14" spans="1:8" x14ac:dyDescent="0.25">
      <c r="A14" s="7">
        <v>1739</v>
      </c>
      <c r="B14" s="8" t="s">
        <v>26</v>
      </c>
      <c r="C14" s="10" t="s">
        <v>148</v>
      </c>
      <c r="D14" s="10">
        <v>17.321000000000002</v>
      </c>
      <c r="E14" s="10"/>
      <c r="F14" s="10">
        <f>VLOOKUP(A14,'[3]Alimentació Elèctrica'!$A$2:$M$129,10,0)</f>
        <v>0</v>
      </c>
      <c r="G14" s="10">
        <f>VLOOKUP(A14,'[3]Alimentació Elèctrica'!$A$2:$M$129,11,0)</f>
        <v>0</v>
      </c>
      <c r="H14" s="10">
        <f>VLOOKUP(A14,'[3]Alimentació Elèctrica'!$A$2:$M$129,13,0)</f>
        <v>400</v>
      </c>
    </row>
    <row r="15" spans="1:8" x14ac:dyDescent="0.25">
      <c r="A15" s="7">
        <v>1774</v>
      </c>
      <c r="B15" s="8" t="s">
        <v>27</v>
      </c>
      <c r="C15" s="10" t="s">
        <v>149</v>
      </c>
      <c r="D15" s="10">
        <v>10</v>
      </c>
      <c r="E15" s="10"/>
      <c r="F15" s="10">
        <f>VLOOKUP(A15,'[3]Alimentació Elèctrica'!$A$2:$M$129,10,0)</f>
        <v>0</v>
      </c>
      <c r="G15" s="10">
        <f>VLOOKUP(A15,'[3]Alimentació Elèctrica'!$A$2:$M$129,11,0)</f>
        <v>0</v>
      </c>
      <c r="H15" s="10">
        <f>VLOOKUP(A15,'[3]Alimentació Elèctrica'!$A$2:$M$129,13,0)</f>
        <v>400</v>
      </c>
    </row>
    <row r="16" spans="1:8" x14ac:dyDescent="0.25">
      <c r="A16" s="7">
        <v>1824</v>
      </c>
      <c r="B16" s="8" t="s">
        <v>28</v>
      </c>
      <c r="C16" s="10" t="s">
        <v>148</v>
      </c>
      <c r="D16" s="10">
        <v>17.32</v>
      </c>
      <c r="E16" s="10"/>
      <c r="F16" s="10" t="str">
        <f>VLOOKUP(A16,'[3]Alimentació Elèctrica'!$A$2:$M$129,10,0)</f>
        <v>Aèria</v>
      </c>
      <c r="G16" s="10" t="str">
        <f>VLOOKUP(A16,'[3]Alimentació Elèctrica'!$A$2:$M$129,11,0)</f>
        <v>&lt;=200m</v>
      </c>
      <c r="H16" s="10">
        <f>VLOOKUP(A16,'[3]Alimentació Elèctrica'!$A$2:$M$129,13,0)</f>
        <v>400</v>
      </c>
    </row>
    <row r="17" spans="1:8" x14ac:dyDescent="0.25">
      <c r="A17" s="7">
        <v>1778</v>
      </c>
      <c r="B17" s="8" t="s">
        <v>29</v>
      </c>
      <c r="C17" s="10" t="s">
        <v>148</v>
      </c>
      <c r="D17" s="10">
        <v>17.321000000000002</v>
      </c>
      <c r="E17" s="10"/>
      <c r="F17" s="10" t="str">
        <f>VLOOKUP(A17,'[3]Alimentació Elèctrica'!$A$2:$M$129,10,0)</f>
        <v>Soterrada</v>
      </c>
      <c r="G17" s="10" t="str">
        <f>VLOOKUP(A17,'[3]Alimentació Elèctrica'!$A$2:$M$129,11,0)</f>
        <v>&lt;=200m</v>
      </c>
      <c r="H17" s="10">
        <f>VLOOKUP(A17,'[3]Alimentació Elèctrica'!$A$2:$M$129,13,0)</f>
        <v>400</v>
      </c>
    </row>
    <row r="18" spans="1:8" x14ac:dyDescent="0.25">
      <c r="A18" s="7">
        <v>1860</v>
      </c>
      <c r="B18" s="8" t="s">
        <v>30</v>
      </c>
      <c r="C18" s="10" t="s">
        <v>148</v>
      </c>
      <c r="D18" s="10">
        <v>17.321000000000002</v>
      </c>
      <c r="E18" s="10"/>
      <c r="F18" s="10">
        <f>VLOOKUP(A18,'[3]Alimentació Elèctrica'!$A$2:$M$129,10,0)</f>
        <v>0</v>
      </c>
      <c r="G18" s="10">
        <f>VLOOKUP(A18,'[3]Alimentació Elèctrica'!$A$2:$M$129,11,0)</f>
        <v>0</v>
      </c>
      <c r="H18" s="10">
        <f>VLOOKUP(A18,'[3]Alimentació Elèctrica'!$A$2:$M$129,13,0)</f>
        <v>400</v>
      </c>
    </row>
    <row r="19" spans="1:8" x14ac:dyDescent="0.25">
      <c r="A19" s="7">
        <v>1807</v>
      </c>
      <c r="B19" s="8" t="s">
        <v>31</v>
      </c>
      <c r="C19" s="10" t="s">
        <v>148</v>
      </c>
      <c r="D19" s="10">
        <v>17.321000000000002</v>
      </c>
      <c r="E19" s="10"/>
      <c r="F19" s="10">
        <f>VLOOKUP(A19,'[3]Alimentació Elèctrica'!$A$2:$M$129,10,0)</f>
        <v>0</v>
      </c>
      <c r="G19" s="10">
        <f>VLOOKUP(A19,'[3]Alimentació Elèctrica'!$A$2:$M$129,11,0)</f>
        <v>0</v>
      </c>
      <c r="H19" s="10">
        <f>VLOOKUP(A19,'[3]Alimentació Elèctrica'!$A$2:$M$129,13,0)</f>
        <v>400</v>
      </c>
    </row>
    <row r="20" spans="1:8" x14ac:dyDescent="0.25">
      <c r="A20" s="7">
        <v>1907</v>
      </c>
      <c r="B20" s="8" t="s">
        <v>32</v>
      </c>
      <c r="C20" s="10" t="s">
        <v>148</v>
      </c>
      <c r="D20" s="10">
        <v>17.321000000000002</v>
      </c>
      <c r="E20" s="10"/>
      <c r="F20" s="10" t="str">
        <f>VLOOKUP(A20,'[3]Alimentació Elèctrica'!$A$2:$M$129,10,0)</f>
        <v>Soterrada</v>
      </c>
      <c r="G20" s="10" t="str">
        <f>VLOOKUP(A20,'[3]Alimentació Elèctrica'!$A$2:$M$129,11,0)</f>
        <v>&lt;=200m</v>
      </c>
      <c r="H20" s="10">
        <f>VLOOKUP(A20,'[3]Alimentació Elèctrica'!$A$2:$M$129,13,0)</f>
        <v>400</v>
      </c>
    </row>
    <row r="21" spans="1:8" x14ac:dyDescent="0.25">
      <c r="A21" s="7">
        <v>1790</v>
      </c>
      <c r="B21" s="8" t="s">
        <v>33</v>
      </c>
      <c r="C21" s="10" t="s">
        <v>148</v>
      </c>
      <c r="D21" s="10">
        <v>17.321000000000002</v>
      </c>
      <c r="E21" s="10"/>
      <c r="F21" s="10">
        <f>VLOOKUP(A21,'[3]Alimentació Elèctrica'!$A$2:$M$129,10,0)</f>
        <v>0</v>
      </c>
      <c r="G21" s="10">
        <f>VLOOKUP(A21,'[3]Alimentació Elèctrica'!$A$2:$M$129,11,0)</f>
        <v>0</v>
      </c>
      <c r="H21" s="10">
        <f>VLOOKUP(A21,'[3]Alimentació Elèctrica'!$A$2:$M$129,13,0)</f>
        <v>400</v>
      </c>
    </row>
    <row r="22" spans="1:8" x14ac:dyDescent="0.25">
      <c r="A22" s="7">
        <v>1916</v>
      </c>
      <c r="B22" s="8" t="s">
        <v>34</v>
      </c>
      <c r="C22" s="10" t="s">
        <v>148</v>
      </c>
      <c r="D22" s="10">
        <v>17.321000000000002</v>
      </c>
      <c r="E22" s="10"/>
      <c r="F22" s="10">
        <f>VLOOKUP(A22,'[3]Alimentació Elèctrica'!$A$2:$M$129,10,0)</f>
        <v>0</v>
      </c>
      <c r="G22" s="10">
        <f>VLOOKUP(A22,'[3]Alimentació Elèctrica'!$A$2:$M$129,11,0)</f>
        <v>0</v>
      </c>
      <c r="H22" s="10">
        <f>VLOOKUP(A22,'[3]Alimentació Elèctrica'!$A$2:$M$129,13,0)</f>
        <v>400</v>
      </c>
    </row>
    <row r="23" spans="1:8" x14ac:dyDescent="0.25">
      <c r="A23" s="7">
        <v>1901</v>
      </c>
      <c r="B23" s="8" t="s">
        <v>35</v>
      </c>
      <c r="C23" s="10" t="s">
        <v>148</v>
      </c>
      <c r="D23" s="10">
        <v>17.321000000000002</v>
      </c>
      <c r="E23" s="10"/>
      <c r="F23" s="10" t="str">
        <f>VLOOKUP(A23,'[3]Alimentació Elèctrica'!$A$2:$M$129,10,0)</f>
        <v>Soterrada</v>
      </c>
      <c r="G23" s="10" t="str">
        <f>VLOOKUP(A23,'[3]Alimentació Elèctrica'!$A$2:$M$129,11,0)</f>
        <v>&lt;=200m</v>
      </c>
      <c r="H23" s="10">
        <f>VLOOKUP(A23,'[3]Alimentació Elèctrica'!$A$2:$M$129,13,0)</f>
        <v>400</v>
      </c>
    </row>
    <row r="24" spans="1:8" x14ac:dyDescent="0.25">
      <c r="A24" s="7">
        <v>1864</v>
      </c>
      <c r="B24" s="8" t="s">
        <v>36</v>
      </c>
      <c r="C24" s="10" t="s">
        <v>148</v>
      </c>
      <c r="D24" s="10">
        <v>17.321000000000002</v>
      </c>
      <c r="E24" s="10"/>
      <c r="F24" s="10" t="str">
        <f>VLOOKUP(A24,'[3]Alimentació Elèctrica'!$A$2:$M$129,10,0)</f>
        <v>Aèria</v>
      </c>
      <c r="G24" s="10" t="str">
        <f>VLOOKUP(A24,'[3]Alimentació Elèctrica'!$A$2:$M$129,11,0)</f>
        <v>&gt;200m i &lt;=500m</v>
      </c>
      <c r="H24" s="10">
        <f>VLOOKUP(A24,'[3]Alimentació Elèctrica'!$A$2:$M$129,13,0)</f>
        <v>400</v>
      </c>
    </row>
    <row r="25" spans="1:8" x14ac:dyDescent="0.25">
      <c r="A25" s="7">
        <v>1753</v>
      </c>
      <c r="B25" s="8" t="s">
        <v>37</v>
      </c>
      <c r="C25" s="10" t="s">
        <v>148</v>
      </c>
      <c r="D25" s="10">
        <v>17.321000000000002</v>
      </c>
      <c r="E25" s="10"/>
      <c r="F25" s="10">
        <f>VLOOKUP(A25,'[3]Alimentació Elèctrica'!$A$2:$M$129,10,0)</f>
        <v>0</v>
      </c>
      <c r="G25" s="10">
        <f>VLOOKUP(A25,'[3]Alimentació Elèctrica'!$A$2:$M$129,11,0)</f>
        <v>0</v>
      </c>
      <c r="H25" s="10">
        <f>VLOOKUP(A25,'[3]Alimentació Elèctrica'!$A$2:$M$129,13,0)</f>
        <v>400</v>
      </c>
    </row>
    <row r="26" spans="1:8" x14ac:dyDescent="0.25">
      <c r="A26" s="7">
        <v>1839</v>
      </c>
      <c r="B26" s="8" t="s">
        <v>38</v>
      </c>
      <c r="C26" s="10" t="s">
        <v>148</v>
      </c>
      <c r="D26" s="10">
        <v>17.32</v>
      </c>
      <c r="E26" s="10"/>
      <c r="F26" s="10">
        <f>VLOOKUP(A26,'[3]Alimentació Elèctrica'!$A$2:$M$129,10,0)</f>
        <v>0</v>
      </c>
      <c r="G26" s="10">
        <f>VLOOKUP(A26,'[3]Alimentació Elèctrica'!$A$2:$M$129,11,0)</f>
        <v>0</v>
      </c>
      <c r="H26" s="10">
        <f>VLOOKUP(A26,'[3]Alimentació Elèctrica'!$A$2:$M$129,13,0)</f>
        <v>400</v>
      </c>
    </row>
    <row r="27" spans="1:8" x14ac:dyDescent="0.25">
      <c r="A27" s="7">
        <v>1750</v>
      </c>
      <c r="B27" s="8" t="s">
        <v>39</v>
      </c>
      <c r="C27" s="10" t="s">
        <v>149</v>
      </c>
      <c r="D27" s="10">
        <v>10.39</v>
      </c>
      <c r="E27" s="10"/>
      <c r="F27" s="10" t="str">
        <f>VLOOKUP(A27,'[3]Alimentació Elèctrica'!$A$2:$M$129,10,0)</f>
        <v>Soterrada</v>
      </c>
      <c r="G27" s="10" t="str">
        <f>VLOOKUP(A27,'[3]Alimentació Elèctrica'!$A$2:$M$129,11,0)</f>
        <v>&lt;=200m</v>
      </c>
      <c r="H27" s="10">
        <f>VLOOKUP(A27,'[3]Alimentació Elèctrica'!$A$2:$M$129,13,0)</f>
        <v>400</v>
      </c>
    </row>
    <row r="28" spans="1:8" x14ac:dyDescent="0.25">
      <c r="A28" s="7">
        <v>1781</v>
      </c>
      <c r="B28" s="8" t="s">
        <v>40</v>
      </c>
      <c r="C28" s="10" t="s">
        <v>148</v>
      </c>
      <c r="D28" s="10">
        <v>17.321000000000002</v>
      </c>
      <c r="E28" s="10"/>
      <c r="F28" s="10" t="str">
        <f>VLOOKUP(A28,'[3]Alimentació Elèctrica'!$A$2:$M$129,10,0)</f>
        <v>Soterrada</v>
      </c>
      <c r="G28" s="10" t="str">
        <f>VLOOKUP(A28,'[3]Alimentació Elèctrica'!$A$2:$M$129,11,0)</f>
        <v>&gt;200m i &lt;=500m</v>
      </c>
      <c r="H28" s="10">
        <f>VLOOKUP(A28,'[3]Alimentació Elèctrica'!$A$2:$M$129,13,0)</f>
        <v>400</v>
      </c>
    </row>
    <row r="29" spans="1:8" x14ac:dyDescent="0.25">
      <c r="A29" s="7">
        <v>1729</v>
      </c>
      <c r="B29" s="8" t="s">
        <v>41</v>
      </c>
      <c r="C29" s="10" t="s">
        <v>149</v>
      </c>
      <c r="D29" s="10">
        <v>10.39</v>
      </c>
      <c r="E29" s="10"/>
      <c r="F29" s="10" t="str">
        <f>VLOOKUP(A29,'[3]Alimentació Elèctrica'!$A$2:$M$129,10,0)</f>
        <v>Soterrada</v>
      </c>
      <c r="G29" s="10" t="str">
        <f>VLOOKUP(A29,'[3]Alimentació Elèctrica'!$A$2:$M$129,11,0)</f>
        <v>&lt;=200m</v>
      </c>
      <c r="H29" s="10">
        <f>VLOOKUP(A29,'[3]Alimentació Elèctrica'!$A$2:$M$129,13,0)</f>
        <v>400</v>
      </c>
    </row>
    <row r="30" spans="1:8" x14ac:dyDescent="0.25">
      <c r="A30" s="7">
        <v>1786</v>
      </c>
      <c r="B30" s="8" t="s">
        <v>42</v>
      </c>
      <c r="C30" s="10" t="s">
        <v>148</v>
      </c>
      <c r="D30" s="10">
        <v>17.321000000000002</v>
      </c>
      <c r="E30" s="10"/>
      <c r="F30" s="10" t="str">
        <f>VLOOKUP(A30,'[3]Alimentació Elèctrica'!$A$2:$M$129,10,0)</f>
        <v>Aèria</v>
      </c>
      <c r="G30" s="10" t="str">
        <f>VLOOKUP(A30,'[3]Alimentació Elèctrica'!$A$2:$M$129,11,0)</f>
        <v>&gt;200m i &lt;=500m</v>
      </c>
      <c r="H30" s="10">
        <f>VLOOKUP(A30,'[3]Alimentació Elèctrica'!$A$2:$M$129,13,0)</f>
        <v>400</v>
      </c>
    </row>
    <row r="31" spans="1:8" x14ac:dyDescent="0.25">
      <c r="A31" s="7">
        <v>1754</v>
      </c>
      <c r="B31" s="8" t="s">
        <v>43</v>
      </c>
      <c r="C31" s="10" t="s">
        <v>149</v>
      </c>
      <c r="D31" s="10">
        <v>10.39</v>
      </c>
      <c r="E31" s="10"/>
      <c r="F31" s="10">
        <f>VLOOKUP(A31,'[3]Alimentació Elèctrica'!$A$2:$M$129,10,0)</f>
        <v>0</v>
      </c>
      <c r="G31" s="10">
        <f>VLOOKUP(A31,'[3]Alimentació Elèctrica'!$A$2:$M$129,11,0)</f>
        <v>0</v>
      </c>
      <c r="H31" s="10">
        <f>VLOOKUP(A31,'[3]Alimentació Elèctrica'!$A$2:$M$129,13,0)</f>
        <v>400</v>
      </c>
    </row>
    <row r="32" spans="1:8" x14ac:dyDescent="0.25">
      <c r="A32" s="7">
        <v>1924</v>
      </c>
      <c r="B32" s="8" t="s">
        <v>44</v>
      </c>
      <c r="C32" s="10" t="s">
        <v>152</v>
      </c>
      <c r="D32" s="10"/>
      <c r="E32" s="10"/>
      <c r="F32" s="10">
        <f>VLOOKUP(A32,'[3]Alimentació Elèctrica'!$A$2:$M$129,10,0)</f>
        <v>0</v>
      </c>
      <c r="G32" s="10">
        <f>VLOOKUP(A32,'[3]Alimentació Elèctrica'!$A$2:$M$129,11,0)</f>
        <v>0</v>
      </c>
      <c r="H32" s="10">
        <f>VLOOKUP(A32,'[3]Alimentació Elèctrica'!$A$2:$M$129,13,0)</f>
        <v>0</v>
      </c>
    </row>
    <row r="33" spans="1:8" x14ac:dyDescent="0.25">
      <c r="A33" s="7">
        <v>1889</v>
      </c>
      <c r="B33" s="8" t="s">
        <v>45</v>
      </c>
      <c r="C33" s="10" t="s">
        <v>153</v>
      </c>
      <c r="D33" s="10"/>
      <c r="E33" s="10"/>
      <c r="F33" s="10" t="str">
        <f>VLOOKUP(A33,'[3]Alimentació Elèctrica'!$A$2:$M$129,10,0)</f>
        <v>Aèria</v>
      </c>
      <c r="G33" s="10" t="str">
        <f>VLOOKUP(A33,'[3]Alimentació Elèctrica'!$A$2:$M$129,11,0)</f>
        <v>&gt;1000m</v>
      </c>
      <c r="H33" s="10">
        <f>VLOOKUP(A33,'[3]Alimentació Elèctrica'!$A$2:$M$129,13,0)</f>
        <v>400</v>
      </c>
    </row>
    <row r="34" spans="1:8" x14ac:dyDescent="0.25">
      <c r="A34" s="7">
        <v>1756</v>
      </c>
      <c r="B34" s="8" t="s">
        <v>46</v>
      </c>
      <c r="C34" s="10" t="s">
        <v>148</v>
      </c>
      <c r="D34" s="10">
        <v>17.321000000000002</v>
      </c>
      <c r="E34" s="10"/>
      <c r="F34" s="10" t="str">
        <f>VLOOKUP(A34,'[3]Alimentació Elèctrica'!$A$2:$M$129,10,0)</f>
        <v>Soterrada</v>
      </c>
      <c r="G34" s="10" t="str">
        <f>VLOOKUP(A34,'[3]Alimentació Elèctrica'!$A$2:$M$129,11,0)</f>
        <v>&lt;=200m</v>
      </c>
      <c r="H34" s="10">
        <f>VLOOKUP(A34,'[3]Alimentació Elèctrica'!$A$2:$M$129,13,0)</f>
        <v>400</v>
      </c>
    </row>
    <row r="35" spans="1:8" x14ac:dyDescent="0.25">
      <c r="A35" s="7">
        <v>1877</v>
      </c>
      <c r="B35" s="8" t="s">
        <v>47</v>
      </c>
      <c r="C35" s="10" t="s">
        <v>148</v>
      </c>
      <c r="D35" s="10">
        <v>17.321000000000002</v>
      </c>
      <c r="E35" s="10"/>
      <c r="F35" s="10">
        <f>VLOOKUP(A35,'[3]Alimentació Elèctrica'!$A$2:$M$129,10,0)</f>
        <v>0</v>
      </c>
      <c r="G35" s="10">
        <f>VLOOKUP(A35,'[3]Alimentació Elèctrica'!$A$2:$M$129,11,0)</f>
        <v>0</v>
      </c>
      <c r="H35" s="10">
        <f>VLOOKUP(A35,'[3]Alimentació Elèctrica'!$A$2:$M$129,13,0)</f>
        <v>400</v>
      </c>
    </row>
    <row r="36" spans="1:8" x14ac:dyDescent="0.25">
      <c r="A36" s="7">
        <v>1851</v>
      </c>
      <c r="B36" s="8" t="s">
        <v>48</v>
      </c>
      <c r="C36" s="10" t="s">
        <v>148</v>
      </c>
      <c r="D36" s="10">
        <v>17.3210000000858</v>
      </c>
      <c r="E36" s="10"/>
      <c r="F36" s="10" t="str">
        <f>VLOOKUP(A36,'[3]Alimentació Elèctrica'!$A$2:$M$129,10,0)</f>
        <v>Soterrada i Aèria</v>
      </c>
      <c r="G36" s="10" t="str">
        <f>VLOOKUP(A36,'[3]Alimentació Elèctrica'!$A$2:$M$129,11,0)</f>
        <v>&lt;=200m</v>
      </c>
      <c r="H36" s="10">
        <f>VLOOKUP(A36,'[3]Alimentació Elèctrica'!$A$2:$M$129,13,0)</f>
        <v>400</v>
      </c>
    </row>
    <row r="37" spans="1:8" x14ac:dyDescent="0.25">
      <c r="A37" s="7">
        <v>1912</v>
      </c>
      <c r="B37" s="8" t="s">
        <v>49</v>
      </c>
      <c r="C37" s="10" t="s">
        <v>154</v>
      </c>
      <c r="D37" s="10"/>
      <c r="E37" s="10"/>
      <c r="F37" s="10">
        <f>VLOOKUP(A37,'[3]Alimentació Elèctrica'!$A$2:$M$129,10,0)</f>
        <v>0</v>
      </c>
      <c r="G37" s="10">
        <f>VLOOKUP(A37,'[3]Alimentació Elèctrica'!$A$2:$M$129,11,0)</f>
        <v>0</v>
      </c>
      <c r="H37" s="10">
        <f>VLOOKUP(A37,'[3]Alimentació Elèctrica'!$A$2:$M$129,13,0)</f>
        <v>400</v>
      </c>
    </row>
    <row r="38" spans="1:8" x14ac:dyDescent="0.25">
      <c r="A38" s="7">
        <v>1735</v>
      </c>
      <c r="B38" s="8" t="s">
        <v>50</v>
      </c>
      <c r="C38" s="10" t="s">
        <v>149</v>
      </c>
      <c r="D38" s="10">
        <v>5.75</v>
      </c>
      <c r="E38" s="10"/>
      <c r="F38" s="10" t="str">
        <f>VLOOKUP(A38,'[3]Alimentació Elèctrica'!$A$2:$M$129,10,0)</f>
        <v>Aèria</v>
      </c>
      <c r="G38" s="10" t="str">
        <f>VLOOKUP(A38,'[3]Alimentació Elèctrica'!$A$2:$M$129,11,0)</f>
        <v>&gt;200m i &lt;=500m</v>
      </c>
      <c r="H38" s="10" t="str">
        <f>VLOOKUP(A38,'[3]Alimentació Elèctrica'!$A$2:$M$129,13,0)</f>
        <v>230</v>
      </c>
    </row>
    <row r="39" spans="1:8" x14ac:dyDescent="0.25">
      <c r="A39" s="7">
        <v>1905</v>
      </c>
      <c r="B39" s="8" t="s">
        <v>51</v>
      </c>
      <c r="C39" s="10" t="s">
        <v>148</v>
      </c>
      <c r="D39" s="10">
        <v>17.32</v>
      </c>
      <c r="E39" s="10"/>
      <c r="F39" s="10" t="str">
        <f>VLOOKUP(A39,'[3]Alimentació Elèctrica'!$A$2:$M$129,10,0)</f>
        <v>Soterrada</v>
      </c>
      <c r="G39" s="10" t="str">
        <f>VLOOKUP(A39,'[3]Alimentació Elèctrica'!$A$2:$M$129,11,0)</f>
        <v>&gt;200m i &lt;=500m</v>
      </c>
      <c r="H39" s="10">
        <f>VLOOKUP(A39,'[3]Alimentació Elèctrica'!$A$2:$M$129,13,0)</f>
        <v>400</v>
      </c>
    </row>
    <row r="40" spans="1:8" ht="18" x14ac:dyDescent="0.25">
      <c r="A40" s="7">
        <v>1806</v>
      </c>
      <c r="B40" s="8" t="s">
        <v>52</v>
      </c>
      <c r="C40" s="10" t="s">
        <v>148</v>
      </c>
      <c r="D40" s="10">
        <v>17.321000000000002</v>
      </c>
      <c r="E40" s="13" t="s">
        <v>151</v>
      </c>
      <c r="F40" s="10" t="str">
        <f>VLOOKUP(A40,'[3]Alimentació Elèctrica'!$A$2:$M$129,10,0)</f>
        <v>Aèria</v>
      </c>
      <c r="G40" s="10" t="str">
        <f>VLOOKUP(A40,'[3]Alimentació Elèctrica'!$A$2:$M$129,11,0)</f>
        <v>&gt;500m i &lt;=1000m</v>
      </c>
      <c r="H40" s="10">
        <f>VLOOKUP(A40,'[3]Alimentació Elèctrica'!$A$2:$M$129,13,0)</f>
        <v>400</v>
      </c>
    </row>
    <row r="41" spans="1:8" x14ac:dyDescent="0.25">
      <c r="A41" s="7">
        <v>1849</v>
      </c>
      <c r="B41" s="8" t="s">
        <v>53</v>
      </c>
      <c r="C41" s="10" t="s">
        <v>155</v>
      </c>
      <c r="D41" s="10">
        <v>17.321000000000002</v>
      </c>
      <c r="E41" s="10"/>
      <c r="F41" s="10">
        <f>VLOOKUP(A41,'[3]Alimentació Elèctrica'!$A$2:$M$129,10,0)</f>
        <v>0</v>
      </c>
      <c r="G41" s="10">
        <f>VLOOKUP(A41,'[3]Alimentació Elèctrica'!$A$2:$M$129,11,0)</f>
        <v>0</v>
      </c>
      <c r="H41" s="10">
        <f>VLOOKUP(A41,'[3]Alimentació Elèctrica'!$A$2:$M$129,13,0)</f>
        <v>400</v>
      </c>
    </row>
    <row r="42" spans="1:8" x14ac:dyDescent="0.25">
      <c r="A42" s="7">
        <v>1859</v>
      </c>
      <c r="B42" s="8" t="s">
        <v>54</v>
      </c>
      <c r="C42" s="10" t="s">
        <v>148</v>
      </c>
      <c r="D42" s="10">
        <v>17.321000000000002</v>
      </c>
      <c r="E42" s="10"/>
      <c r="F42" s="10" t="str">
        <f>VLOOKUP(A42,'[3]Alimentació Elèctrica'!$A$2:$M$129,10,0)</f>
        <v>Aèria</v>
      </c>
      <c r="G42" s="10" t="str">
        <f>VLOOKUP(A42,'[3]Alimentació Elèctrica'!$A$2:$M$129,11,0)</f>
        <v>&gt;500m i &lt;=1000m</v>
      </c>
      <c r="H42" s="10">
        <f>VLOOKUP(A42,'[3]Alimentació Elèctrica'!$A$2:$M$129,13,0)</f>
        <v>400</v>
      </c>
    </row>
    <row r="43" spans="1:8" x14ac:dyDescent="0.25">
      <c r="A43" s="7">
        <v>1764</v>
      </c>
      <c r="B43" s="8" t="s">
        <v>55</v>
      </c>
      <c r="C43" s="10" t="s">
        <v>148</v>
      </c>
      <c r="D43" s="10">
        <v>17.321000000000002</v>
      </c>
      <c r="E43" s="10"/>
      <c r="F43" s="10" t="str">
        <f>VLOOKUP(A43,'[3]Alimentació Elèctrica'!$A$2:$M$129,10,0)</f>
        <v>Soterrada</v>
      </c>
      <c r="G43" s="10" t="str">
        <f>VLOOKUP(A43,'[3]Alimentació Elèctrica'!$A$2:$M$129,11,0)</f>
        <v>&gt;500m i &lt;=1000m</v>
      </c>
      <c r="H43" s="10">
        <f>VLOOKUP(A43,'[3]Alimentació Elèctrica'!$A$2:$M$129,13,0)</f>
        <v>400</v>
      </c>
    </row>
    <row r="44" spans="1:8" x14ac:dyDescent="0.25">
      <c r="A44" s="7">
        <v>1736</v>
      </c>
      <c r="B44" s="8" t="s">
        <v>56</v>
      </c>
      <c r="C44" s="10" t="s">
        <v>149</v>
      </c>
      <c r="D44" s="10">
        <v>13.856</v>
      </c>
      <c r="E44" s="10"/>
      <c r="F44" s="10">
        <f>VLOOKUP(A44,'[3]Alimentació Elèctrica'!$A$2:$M$129,10,0)</f>
        <v>0</v>
      </c>
      <c r="G44" s="10">
        <f>VLOOKUP(A44,'[3]Alimentació Elèctrica'!$A$2:$M$129,11,0)</f>
        <v>0</v>
      </c>
      <c r="H44" s="10">
        <f>VLOOKUP(A44,'[3]Alimentació Elèctrica'!$A$2:$M$129,13,0)</f>
        <v>400</v>
      </c>
    </row>
    <row r="45" spans="1:8" x14ac:dyDescent="0.25">
      <c r="A45" s="7">
        <v>1817</v>
      </c>
      <c r="B45" s="8" t="s">
        <v>57</v>
      </c>
      <c r="C45" s="10" t="s">
        <v>156</v>
      </c>
      <c r="D45" s="10">
        <v>17.321000000000002</v>
      </c>
      <c r="E45" s="10"/>
      <c r="F45" s="10">
        <f>VLOOKUP(A45,'[3]Alimentació Elèctrica'!$A$2:$M$129,10,0)</f>
        <v>0</v>
      </c>
      <c r="G45" s="10">
        <f>VLOOKUP(A45,'[3]Alimentació Elèctrica'!$A$2:$M$129,11,0)</f>
        <v>0</v>
      </c>
      <c r="H45" s="10">
        <f>VLOOKUP(A45,'[3]Alimentació Elèctrica'!$A$2:$M$129,13,0)</f>
        <v>230</v>
      </c>
    </row>
    <row r="46" spans="1:8" x14ac:dyDescent="0.25">
      <c r="A46" s="7">
        <v>1836</v>
      </c>
      <c r="B46" s="8" t="s">
        <v>58</v>
      </c>
      <c r="C46" s="10" t="s">
        <v>148</v>
      </c>
      <c r="D46" s="10">
        <v>17.321000000500302</v>
      </c>
      <c r="E46" s="10"/>
      <c r="F46" s="10" t="str">
        <f>VLOOKUP(A46,'[3]Alimentació Elèctrica'!$A$2:$M$129,10,0)</f>
        <v>Soterrada</v>
      </c>
      <c r="G46" s="10" t="str">
        <f>VLOOKUP(A46,'[3]Alimentació Elèctrica'!$A$2:$M$129,11,0)</f>
        <v>&gt;500m i &lt;=1000m</v>
      </c>
      <c r="H46" s="10">
        <f>VLOOKUP(A46,'[3]Alimentació Elèctrica'!$A$2:$M$129,13,0)</f>
        <v>400</v>
      </c>
    </row>
    <row r="47" spans="1:8" x14ac:dyDescent="0.25">
      <c r="A47" s="7">
        <v>1874</v>
      </c>
      <c r="B47" s="8" t="s">
        <v>59</v>
      </c>
      <c r="C47" s="10" t="s">
        <v>148</v>
      </c>
      <c r="D47" s="10">
        <v>17.321000000000002</v>
      </c>
      <c r="E47" s="10"/>
      <c r="F47" s="10">
        <f>VLOOKUP(A47,'[3]Alimentació Elèctrica'!$A$2:$M$129,10,0)</f>
        <v>0</v>
      </c>
      <c r="G47" s="10">
        <f>VLOOKUP(A47,'[3]Alimentació Elèctrica'!$A$2:$M$129,11,0)</f>
        <v>0</v>
      </c>
      <c r="H47" s="10">
        <f>VLOOKUP(A47,'[3]Alimentació Elèctrica'!$A$2:$M$129,13,0)</f>
        <v>400</v>
      </c>
    </row>
    <row r="48" spans="1:8" x14ac:dyDescent="0.25">
      <c r="A48" s="7">
        <v>1840</v>
      </c>
      <c r="B48" s="8" t="s">
        <v>60</v>
      </c>
      <c r="C48" s="10" t="s">
        <v>148</v>
      </c>
      <c r="D48" s="10">
        <v>17.321000000000002</v>
      </c>
      <c r="E48" s="10"/>
      <c r="F48" s="10" t="str">
        <f>VLOOKUP(A48,'[3]Alimentació Elèctrica'!$A$2:$M$129,10,0)</f>
        <v>Soterrada</v>
      </c>
      <c r="G48" s="10" t="str">
        <f>VLOOKUP(A48,'[3]Alimentació Elèctrica'!$A$2:$M$129,11,0)</f>
        <v>&lt;=200m</v>
      </c>
      <c r="H48" s="10">
        <f>VLOOKUP(A48,'[3]Alimentació Elèctrica'!$A$2:$M$129,13,0)</f>
        <v>400</v>
      </c>
    </row>
    <row r="49" spans="1:8" x14ac:dyDescent="0.25">
      <c r="A49" s="7">
        <v>1826</v>
      </c>
      <c r="B49" s="8" t="s">
        <v>61</v>
      </c>
      <c r="C49" s="10" t="s">
        <v>148</v>
      </c>
      <c r="D49" s="10">
        <v>17.321000000000002</v>
      </c>
      <c r="E49" s="10"/>
      <c r="F49" s="10" t="str">
        <f>VLOOKUP(A49,'[3]Alimentació Elèctrica'!$A$2:$M$129,10,0)</f>
        <v>Soterrada</v>
      </c>
      <c r="G49" s="10" t="str">
        <f>VLOOKUP(A49,'[3]Alimentació Elèctrica'!$A$2:$M$129,11,0)</f>
        <v>&lt;=200m</v>
      </c>
      <c r="H49" s="10">
        <f>VLOOKUP(A49,'[3]Alimentació Elèctrica'!$A$2:$M$129,13,0)</f>
        <v>400</v>
      </c>
    </row>
    <row r="50" spans="1:8" x14ac:dyDescent="0.25">
      <c r="A50" s="7">
        <v>1871</v>
      </c>
      <c r="B50" s="8" t="s">
        <v>62</v>
      </c>
      <c r="C50" s="10" t="s">
        <v>148</v>
      </c>
      <c r="D50" s="10">
        <v>17.321000000000002</v>
      </c>
      <c r="E50" s="10"/>
      <c r="F50" s="10">
        <f>VLOOKUP(A50,'[3]Alimentació Elèctrica'!$A$2:$M$129,10,0)</f>
        <v>0</v>
      </c>
      <c r="G50" s="10">
        <f>VLOOKUP(A50,'[3]Alimentació Elèctrica'!$A$2:$M$129,11,0)</f>
        <v>0</v>
      </c>
      <c r="H50" s="10">
        <f>VLOOKUP(A50,'[3]Alimentació Elèctrica'!$A$2:$M$129,13,0)</f>
        <v>400</v>
      </c>
    </row>
    <row r="51" spans="1:8" x14ac:dyDescent="0.25">
      <c r="A51" s="7">
        <v>1919</v>
      </c>
      <c r="B51" s="8" t="s">
        <v>63</v>
      </c>
      <c r="C51" s="10" t="s">
        <v>156</v>
      </c>
      <c r="D51" s="10"/>
      <c r="E51" s="10"/>
      <c r="F51" s="10">
        <f>VLOOKUP(A51,'[3]Alimentació Elèctrica'!$A$2:$M$129,10,0)</f>
        <v>0</v>
      </c>
      <c r="G51" s="10">
        <f>VLOOKUP(A51,'[3]Alimentació Elèctrica'!$A$2:$M$129,11,0)</f>
        <v>0</v>
      </c>
      <c r="H51" s="10">
        <f>VLOOKUP(A51,'[3]Alimentació Elèctrica'!$A$2:$M$129,13,0)</f>
        <v>0</v>
      </c>
    </row>
    <row r="52" spans="1:8" x14ac:dyDescent="0.25">
      <c r="A52" s="7">
        <v>1853</v>
      </c>
      <c r="B52" s="8" t="s">
        <v>64</v>
      </c>
      <c r="C52" s="10" t="s">
        <v>148</v>
      </c>
      <c r="D52" s="10">
        <v>17.321000000000002</v>
      </c>
      <c r="E52" s="10"/>
      <c r="F52" s="10">
        <f>VLOOKUP(A52,'[3]Alimentació Elèctrica'!$A$2:$M$129,10,0)</f>
        <v>0</v>
      </c>
      <c r="G52" s="10">
        <f>VLOOKUP(A52,'[3]Alimentació Elèctrica'!$A$2:$M$129,11,0)</f>
        <v>0</v>
      </c>
      <c r="H52" s="10">
        <f>VLOOKUP(A52,'[3]Alimentació Elèctrica'!$A$2:$M$129,13,0)</f>
        <v>400</v>
      </c>
    </row>
    <row r="53" spans="1:8" x14ac:dyDescent="0.25">
      <c r="A53" s="7">
        <v>1908</v>
      </c>
      <c r="B53" s="8" t="s">
        <v>65</v>
      </c>
      <c r="C53" s="10" t="s">
        <v>148</v>
      </c>
      <c r="D53" s="10">
        <v>17.32</v>
      </c>
      <c r="E53" s="10"/>
      <c r="F53" s="10" t="str">
        <f>VLOOKUP(A53,'[3]Alimentació Elèctrica'!$A$2:$M$129,10,0)</f>
        <v>Soterrada</v>
      </c>
      <c r="G53" s="10" t="str">
        <f>VLOOKUP(A53,'[3]Alimentació Elèctrica'!$A$2:$M$129,11,0)</f>
        <v>&lt;=200m</v>
      </c>
      <c r="H53" s="10">
        <f>VLOOKUP(A53,'[3]Alimentació Elèctrica'!$A$2:$M$129,13,0)</f>
        <v>400</v>
      </c>
    </row>
    <row r="54" spans="1:8" x14ac:dyDescent="0.25">
      <c r="A54" s="7">
        <v>1730</v>
      </c>
      <c r="B54" s="8" t="s">
        <v>66</v>
      </c>
      <c r="C54" s="10" t="s">
        <v>148</v>
      </c>
      <c r="D54" s="10">
        <v>17.32</v>
      </c>
      <c r="E54" s="10"/>
      <c r="F54" s="10" t="str">
        <f>VLOOKUP(A54,'[3]Alimentació Elèctrica'!$A$2:$M$129,10,0)</f>
        <v>Soterrada</v>
      </c>
      <c r="G54" s="10" t="str">
        <f>VLOOKUP(A54,'[3]Alimentació Elèctrica'!$A$2:$M$129,11,0)</f>
        <v>&lt;=200m</v>
      </c>
      <c r="H54" s="10">
        <f>VLOOKUP(A54,'[3]Alimentació Elèctrica'!$A$2:$M$129,13,0)</f>
        <v>400</v>
      </c>
    </row>
    <row r="55" spans="1:8" x14ac:dyDescent="0.25">
      <c r="A55" s="7">
        <v>1798</v>
      </c>
      <c r="B55" s="8" t="s">
        <v>67</v>
      </c>
      <c r="C55" s="10" t="s">
        <v>156</v>
      </c>
      <c r="D55" s="10"/>
      <c r="E55" s="10"/>
      <c r="F55" s="10" t="str">
        <f>VLOOKUP(A55,'[3]Alimentació Elèctrica'!$A$2:$M$129,10,0)</f>
        <v>Soterrada</v>
      </c>
      <c r="G55" s="10" t="str">
        <f>VLOOKUP(A55,'[3]Alimentació Elèctrica'!$A$2:$M$129,11,0)</f>
        <v>&gt;500m i &lt;=1000m</v>
      </c>
      <c r="H55" s="10">
        <f>VLOOKUP(A55,'[3]Alimentació Elèctrica'!$A$2:$M$129,13,0)</f>
        <v>400</v>
      </c>
    </row>
    <row r="56" spans="1:8" x14ac:dyDescent="0.25">
      <c r="A56" s="7">
        <v>1799</v>
      </c>
      <c r="B56" s="8" t="s">
        <v>68</v>
      </c>
      <c r="C56" s="10" t="s">
        <v>156</v>
      </c>
      <c r="D56" s="10"/>
      <c r="E56" s="10"/>
      <c r="F56" s="10" t="str">
        <f>VLOOKUP(A56,'[3]Alimentació Elèctrica'!$A$2:$M$129,10,0)</f>
        <v>Soterrada</v>
      </c>
      <c r="G56" s="10" t="str">
        <f>VLOOKUP(A56,'[3]Alimentació Elèctrica'!$A$2:$M$129,11,0)</f>
        <v>&gt;500m i &lt;=1000m</v>
      </c>
      <c r="H56" s="10">
        <f>VLOOKUP(A56,'[3]Alimentació Elèctrica'!$A$2:$M$129,13,0)</f>
        <v>400</v>
      </c>
    </row>
    <row r="57" spans="1:8" x14ac:dyDescent="0.25">
      <c r="A57" s="7">
        <v>1795</v>
      </c>
      <c r="B57" s="8" t="s">
        <v>69</v>
      </c>
      <c r="C57" s="10" t="s">
        <v>148</v>
      </c>
      <c r="D57" s="10">
        <v>17.320000000103398</v>
      </c>
      <c r="E57" s="10"/>
      <c r="F57" s="10" t="str">
        <f>VLOOKUP(A57,'[3]Alimentació Elèctrica'!$A$2:$M$129,10,0)</f>
        <v>Soterrada i Aèria</v>
      </c>
      <c r="G57" s="10" t="str">
        <f>VLOOKUP(A57,'[3]Alimentació Elèctrica'!$A$2:$M$129,11,0)</f>
        <v>&gt;200m i &lt;=500m</v>
      </c>
      <c r="H57" s="10">
        <f>VLOOKUP(A57,'[3]Alimentació Elèctrica'!$A$2:$M$129,13,0)</f>
        <v>400</v>
      </c>
    </row>
    <row r="58" spans="1:8" x14ac:dyDescent="0.25">
      <c r="A58" s="7">
        <v>1769</v>
      </c>
      <c r="B58" s="8" t="s">
        <v>70</v>
      </c>
      <c r="C58" s="10" t="s">
        <v>148</v>
      </c>
      <c r="D58" s="10">
        <v>17.321000000000002</v>
      </c>
      <c r="E58" s="10"/>
      <c r="F58" s="10">
        <f>VLOOKUP(A58,'[3]Alimentació Elèctrica'!$A$2:$M$129,10,0)</f>
        <v>0</v>
      </c>
      <c r="G58" s="10">
        <f>VLOOKUP(A58,'[3]Alimentació Elèctrica'!$A$2:$M$129,11,0)</f>
        <v>0</v>
      </c>
      <c r="H58" s="10">
        <f>VLOOKUP(A58,'[3]Alimentació Elèctrica'!$A$2:$M$129,13,0)</f>
        <v>400</v>
      </c>
    </row>
    <row r="59" spans="1:8" x14ac:dyDescent="0.25">
      <c r="A59" s="7">
        <v>1830</v>
      </c>
      <c r="B59" s="8" t="s">
        <v>71</v>
      </c>
      <c r="C59" s="10" t="s">
        <v>149</v>
      </c>
      <c r="D59" s="10">
        <v>9.9589999999999996</v>
      </c>
      <c r="E59" s="10"/>
      <c r="F59" s="10" t="str">
        <f>VLOOKUP(A59,'[3]Alimentació Elèctrica'!$A$2:$M$129,10,0)</f>
        <v>Soterrada</v>
      </c>
      <c r="G59" s="10" t="str">
        <f>VLOOKUP(A59,'[3]Alimentació Elèctrica'!$A$2:$M$129,11,0)</f>
        <v>&gt;500m i &lt;=1000m</v>
      </c>
      <c r="H59" s="10">
        <f>VLOOKUP(A59,'[3]Alimentació Elèctrica'!$A$2:$M$129,13,0)</f>
        <v>220</v>
      </c>
    </row>
    <row r="60" spans="1:8" x14ac:dyDescent="0.25">
      <c r="A60" s="7">
        <v>1740</v>
      </c>
      <c r="B60" s="8" t="s">
        <v>72</v>
      </c>
      <c r="C60" s="10" t="s">
        <v>148</v>
      </c>
      <c r="D60" s="10">
        <v>17.321000000000002</v>
      </c>
      <c r="E60" s="10"/>
      <c r="F60" s="10" t="str">
        <f>VLOOKUP(A60,'[3]Alimentació Elèctrica'!$A$2:$M$129,10,0)</f>
        <v>Soterrada</v>
      </c>
      <c r="G60" s="10" t="str">
        <f>VLOOKUP(A60,'[3]Alimentació Elèctrica'!$A$2:$M$129,11,0)</f>
        <v>&lt;=200m</v>
      </c>
      <c r="H60" s="10">
        <f>VLOOKUP(A60,'[3]Alimentació Elèctrica'!$A$2:$M$129,13,0)</f>
        <v>400</v>
      </c>
    </row>
    <row r="61" spans="1:8" x14ac:dyDescent="0.25">
      <c r="A61" s="7">
        <v>1779</v>
      </c>
      <c r="B61" s="8" t="s">
        <v>73</v>
      </c>
      <c r="C61" s="10" t="s">
        <v>148</v>
      </c>
      <c r="D61" s="10">
        <v>17.32</v>
      </c>
      <c r="E61" s="10"/>
      <c r="F61" s="10" t="str">
        <f>VLOOKUP(A61,'[3]Alimentació Elèctrica'!$A$2:$M$129,10,0)</f>
        <v>Aèria</v>
      </c>
      <c r="G61" s="10" t="str">
        <f>VLOOKUP(A61,'[3]Alimentació Elèctrica'!$A$2:$M$129,11,0)</f>
        <v>&gt;200m i &lt;=500m</v>
      </c>
      <c r="H61" s="10">
        <f>VLOOKUP(A61,'[3]Alimentació Elèctrica'!$A$2:$M$129,13,0)</f>
        <v>400</v>
      </c>
    </row>
    <row r="62" spans="1:8" x14ac:dyDescent="0.25">
      <c r="A62" s="7">
        <v>1895</v>
      </c>
      <c r="B62" s="8" t="s">
        <v>74</v>
      </c>
      <c r="C62" s="10" t="s">
        <v>148</v>
      </c>
      <c r="D62" s="10">
        <v>17.321000000000002</v>
      </c>
      <c r="E62" s="10"/>
      <c r="F62" s="10">
        <f>VLOOKUP(A62,'[3]Alimentació Elèctrica'!$A$2:$M$129,10,0)</f>
        <v>0</v>
      </c>
      <c r="G62" s="10">
        <f>VLOOKUP(A62,'[3]Alimentació Elèctrica'!$A$2:$M$129,11,0)</f>
        <v>0</v>
      </c>
      <c r="H62" s="10">
        <f>VLOOKUP(A62,'[3]Alimentació Elèctrica'!$A$2:$M$129,13,0)</f>
        <v>400</v>
      </c>
    </row>
    <row r="63" spans="1:8" x14ac:dyDescent="0.25">
      <c r="A63" s="7">
        <v>1880</v>
      </c>
      <c r="B63" s="8" t="s">
        <v>75</v>
      </c>
      <c r="C63" s="10" t="s">
        <v>148</v>
      </c>
      <c r="D63" s="10">
        <v>17.321000000000002</v>
      </c>
      <c r="E63" s="10"/>
      <c r="F63" s="10">
        <f>VLOOKUP(A63,'[3]Alimentació Elèctrica'!$A$2:$M$129,10,0)</f>
        <v>0</v>
      </c>
      <c r="G63" s="10">
        <f>VLOOKUP(A63,'[3]Alimentació Elèctrica'!$A$2:$M$129,11,0)</f>
        <v>0</v>
      </c>
      <c r="H63" s="10">
        <f>VLOOKUP(A63,'[3]Alimentació Elèctrica'!$A$2:$M$129,13,0)</f>
        <v>400</v>
      </c>
    </row>
    <row r="64" spans="1:8" x14ac:dyDescent="0.25">
      <c r="A64" s="7">
        <v>1869</v>
      </c>
      <c r="B64" s="8" t="s">
        <v>76</v>
      </c>
      <c r="C64" s="10" t="s">
        <v>148</v>
      </c>
      <c r="D64" s="10">
        <v>17.321000000000002</v>
      </c>
      <c r="E64" s="10"/>
      <c r="F64" s="10">
        <f>VLOOKUP(A64,'[3]Alimentació Elèctrica'!$A$2:$M$129,10,0)</f>
        <v>0</v>
      </c>
      <c r="G64" s="10">
        <f>VLOOKUP(A64,'[3]Alimentació Elèctrica'!$A$2:$M$129,11,0)</f>
        <v>0</v>
      </c>
      <c r="H64" s="10">
        <f>VLOOKUP(A64,'[3]Alimentació Elèctrica'!$A$2:$M$129,13,0)</f>
        <v>400</v>
      </c>
    </row>
    <row r="65" spans="1:8" x14ac:dyDescent="0.25">
      <c r="A65" s="7">
        <v>1737</v>
      </c>
      <c r="B65" s="8" t="s">
        <v>77</v>
      </c>
      <c r="C65" s="10" t="s">
        <v>148</v>
      </c>
      <c r="D65" s="10">
        <v>17.321000000000002</v>
      </c>
      <c r="E65" s="10"/>
      <c r="F65" s="10">
        <f>VLOOKUP(A65,'[3]Alimentació Elèctrica'!$A$2:$M$129,10,0)</f>
        <v>0</v>
      </c>
      <c r="G65" s="10">
        <f>VLOOKUP(A65,'[3]Alimentació Elèctrica'!$A$2:$M$129,11,0)</f>
        <v>0</v>
      </c>
      <c r="H65" s="10">
        <f>VLOOKUP(A65,'[3]Alimentació Elèctrica'!$A$2:$M$129,13,0)</f>
        <v>400</v>
      </c>
    </row>
    <row r="66" spans="1:8" x14ac:dyDescent="0.25">
      <c r="A66" s="7">
        <v>1792</v>
      </c>
      <c r="B66" s="8" t="s">
        <v>78</v>
      </c>
      <c r="C66" s="10" t="s">
        <v>148</v>
      </c>
      <c r="D66" s="10">
        <v>17.319999999996799</v>
      </c>
      <c r="E66" s="10"/>
      <c r="F66" s="10" t="str">
        <f>VLOOKUP(A66,'[3]Alimentació Elèctrica'!$A$2:$M$129,10,0)</f>
        <v>Soterrada i Aèria</v>
      </c>
      <c r="G66" s="10" t="str">
        <f>VLOOKUP(A66,'[3]Alimentació Elèctrica'!$A$2:$M$129,11,0)</f>
        <v>&lt;=200m</v>
      </c>
      <c r="H66" s="10">
        <f>VLOOKUP(A66,'[3]Alimentació Elèctrica'!$A$2:$M$129,13,0)</f>
        <v>400</v>
      </c>
    </row>
    <row r="67" spans="1:8" ht="18" x14ac:dyDescent="0.25">
      <c r="A67" s="7">
        <v>1838</v>
      </c>
      <c r="B67" s="8" t="s">
        <v>79</v>
      </c>
      <c r="C67" s="10" t="s">
        <v>148</v>
      </c>
      <c r="D67" s="10">
        <v>17.321000000000002</v>
      </c>
      <c r="E67" s="13" t="s">
        <v>151</v>
      </c>
      <c r="F67" s="10" t="str">
        <f>VLOOKUP(A67,'[3]Alimentació Elèctrica'!$A$2:$M$129,10,0)</f>
        <v>Aèria</v>
      </c>
      <c r="G67" s="10" t="str">
        <f>VLOOKUP(A67,'[3]Alimentació Elèctrica'!$A$2:$M$129,11,0)</f>
        <v>&lt;=200m</v>
      </c>
      <c r="H67" s="10">
        <f>VLOOKUP(A67,'[3]Alimentació Elèctrica'!$A$2:$M$129,13,0)</f>
        <v>400</v>
      </c>
    </row>
    <row r="68" spans="1:8" x14ac:dyDescent="0.25">
      <c r="A68" s="7">
        <v>1758</v>
      </c>
      <c r="B68" s="8" t="s">
        <v>80</v>
      </c>
      <c r="C68" s="10" t="s">
        <v>149</v>
      </c>
      <c r="D68" s="10">
        <v>13.856</v>
      </c>
      <c r="E68" s="10"/>
      <c r="F68" s="10" t="str">
        <f>VLOOKUP(A68,'[3]Alimentació Elèctrica'!$A$2:$M$129,10,0)</f>
        <v>Soterrada</v>
      </c>
      <c r="G68" s="10" t="str">
        <f>VLOOKUP(A68,'[3]Alimentació Elèctrica'!$A$2:$M$129,11,0)</f>
        <v>&lt;=200m</v>
      </c>
      <c r="H68" s="10">
        <f>VLOOKUP(A68,'[3]Alimentació Elèctrica'!$A$2:$M$129,13,0)</f>
        <v>400</v>
      </c>
    </row>
    <row r="69" spans="1:8" x14ac:dyDescent="0.25">
      <c r="A69" s="7">
        <v>1777</v>
      </c>
      <c r="B69" s="8" t="s">
        <v>81</v>
      </c>
      <c r="C69" s="10" t="s">
        <v>148</v>
      </c>
      <c r="D69" s="10">
        <v>17.32</v>
      </c>
      <c r="E69" s="10"/>
      <c r="F69" s="10">
        <f>VLOOKUP(A69,'[3]Alimentació Elèctrica'!$A$2:$M$129,10,0)</f>
        <v>0</v>
      </c>
      <c r="G69" s="10">
        <f>VLOOKUP(A69,'[3]Alimentació Elèctrica'!$A$2:$M$129,11,0)</f>
        <v>0</v>
      </c>
      <c r="H69" s="10">
        <f>VLOOKUP(A69,'[3]Alimentació Elèctrica'!$A$2:$M$129,13,0)</f>
        <v>400</v>
      </c>
    </row>
    <row r="70" spans="1:8" ht="18" x14ac:dyDescent="0.25">
      <c r="A70" s="7">
        <v>1858</v>
      </c>
      <c r="B70" s="8" t="s">
        <v>82</v>
      </c>
      <c r="C70" s="10" t="s">
        <v>148</v>
      </c>
      <c r="D70" s="10">
        <v>17.321000000000002</v>
      </c>
      <c r="E70" s="13" t="s">
        <v>151</v>
      </c>
      <c r="F70" s="10" t="str">
        <f>VLOOKUP(A70,'[3]Alimentació Elèctrica'!$A$2:$M$129,10,0)</f>
        <v>Aèria</v>
      </c>
      <c r="G70" s="10" t="str">
        <f>VLOOKUP(A70,'[3]Alimentació Elèctrica'!$A$2:$M$129,11,0)</f>
        <v>&lt;=200m</v>
      </c>
      <c r="H70" s="10">
        <f>VLOOKUP(A70,'[3]Alimentació Elèctrica'!$A$2:$M$129,13,0)</f>
        <v>400</v>
      </c>
    </row>
    <row r="71" spans="1:8" x14ac:dyDescent="0.25">
      <c r="A71" s="7">
        <v>1738</v>
      </c>
      <c r="B71" s="8" t="s">
        <v>83</v>
      </c>
      <c r="C71" s="10" t="s">
        <v>148</v>
      </c>
      <c r="D71" s="10">
        <v>17.321000000000002</v>
      </c>
      <c r="E71" s="10"/>
      <c r="F71" s="10" t="str">
        <f>VLOOKUP(A71,'[3]Alimentació Elèctrica'!$A$2:$M$129,10,0)</f>
        <v>Soterrada</v>
      </c>
      <c r="G71" s="10" t="str">
        <f>VLOOKUP(A71,'[3]Alimentació Elèctrica'!$A$2:$M$129,11,0)</f>
        <v>&lt;=200m</v>
      </c>
      <c r="H71" s="10">
        <f>VLOOKUP(A71,'[3]Alimentació Elèctrica'!$A$2:$M$129,13,0)</f>
        <v>400</v>
      </c>
    </row>
    <row r="72" spans="1:8" x14ac:dyDescent="0.25">
      <c r="A72" s="7">
        <v>1808</v>
      </c>
      <c r="B72" s="8" t="s">
        <v>84</v>
      </c>
      <c r="C72" s="10" t="s">
        <v>148</v>
      </c>
      <c r="D72" s="10">
        <v>17.321000000000002</v>
      </c>
      <c r="E72" s="10"/>
      <c r="F72" s="10">
        <f>VLOOKUP(A72,'[3]Alimentació Elèctrica'!$A$2:$M$129,10,0)</f>
        <v>0</v>
      </c>
      <c r="G72" s="10">
        <f>VLOOKUP(A72,'[3]Alimentació Elèctrica'!$A$2:$M$129,11,0)</f>
        <v>0</v>
      </c>
      <c r="H72" s="10">
        <f>VLOOKUP(A72,'[3]Alimentació Elèctrica'!$A$2:$M$129,13,0)</f>
        <v>400</v>
      </c>
    </row>
    <row r="73" spans="1:8" x14ac:dyDescent="0.25">
      <c r="A73" s="7">
        <v>1788</v>
      </c>
      <c r="B73" s="8" t="s">
        <v>85</v>
      </c>
      <c r="C73" s="10" t="s">
        <v>148</v>
      </c>
      <c r="D73" s="10">
        <v>17.321000000000002</v>
      </c>
      <c r="E73" s="10"/>
      <c r="F73" s="10" t="str">
        <f>VLOOKUP(A73,'[3]Alimentació Elèctrica'!$A$2:$M$129,10,0)</f>
        <v>Aèria</v>
      </c>
      <c r="G73" s="10" t="str">
        <f>VLOOKUP(A73,'[3]Alimentació Elèctrica'!$A$2:$M$129,11,0)</f>
        <v>&lt;=200m</v>
      </c>
      <c r="H73" s="10">
        <f>VLOOKUP(A73,'[3]Alimentació Elèctrica'!$A$2:$M$129,13,0)</f>
        <v>400</v>
      </c>
    </row>
    <row r="74" spans="1:8" x14ac:dyDescent="0.25">
      <c r="A74" s="7">
        <v>1716</v>
      </c>
      <c r="B74" s="8" t="s">
        <v>86</v>
      </c>
      <c r="C74" s="10" t="s">
        <v>149</v>
      </c>
      <c r="D74" s="10">
        <v>10.39</v>
      </c>
      <c r="E74" s="10"/>
      <c r="F74" s="10" t="str">
        <f>VLOOKUP(A74,'[3]Alimentació Elèctrica'!$A$2:$M$129,10,0)</f>
        <v>Soterrada</v>
      </c>
      <c r="G74" s="10" t="str">
        <f>VLOOKUP(A74,'[3]Alimentació Elèctrica'!$A$2:$M$129,11,0)</f>
        <v>&gt;500m i &lt;=1000m</v>
      </c>
      <c r="H74" s="10">
        <f>VLOOKUP(A74,'[3]Alimentació Elèctrica'!$A$2:$M$129,13,0)</f>
        <v>400</v>
      </c>
    </row>
    <row r="75" spans="1:8" x14ac:dyDescent="0.25">
      <c r="A75" s="7">
        <v>1804</v>
      </c>
      <c r="B75" s="8" t="s">
        <v>87</v>
      </c>
      <c r="C75" s="10" t="s">
        <v>148</v>
      </c>
      <c r="D75" s="10">
        <v>17.321000000000002</v>
      </c>
      <c r="E75" s="10"/>
      <c r="F75" s="10">
        <f>VLOOKUP(A75,'[3]Alimentació Elèctrica'!$A$2:$M$129,10,0)</f>
        <v>0</v>
      </c>
      <c r="G75" s="10">
        <f>VLOOKUP(A75,'[3]Alimentació Elèctrica'!$A$2:$M$129,11,0)</f>
        <v>0</v>
      </c>
      <c r="H75" s="10">
        <f>VLOOKUP(A75,'[3]Alimentació Elèctrica'!$A$2:$M$129,13,0)</f>
        <v>400</v>
      </c>
    </row>
    <row r="76" spans="1:8" x14ac:dyDescent="0.25">
      <c r="A76" s="7">
        <v>1752</v>
      </c>
      <c r="B76" s="8" t="s">
        <v>88</v>
      </c>
      <c r="C76" s="10" t="s">
        <v>149</v>
      </c>
      <c r="D76" s="10">
        <v>10.39</v>
      </c>
      <c r="E76" s="10"/>
      <c r="F76" s="10" t="str">
        <f>VLOOKUP(A76,'[3]Alimentació Elèctrica'!$A$2:$M$129,10,0)</f>
        <v>Soterrada</v>
      </c>
      <c r="G76" s="10" t="str">
        <f>VLOOKUP(A76,'[3]Alimentació Elèctrica'!$A$2:$M$129,11,0)</f>
        <v>&lt;=200m</v>
      </c>
      <c r="H76" s="10">
        <f>VLOOKUP(A76,'[3]Alimentació Elèctrica'!$A$2:$M$129,13,0)</f>
        <v>400</v>
      </c>
    </row>
    <row r="77" spans="1:8" x14ac:dyDescent="0.25">
      <c r="A77" s="7">
        <v>1825</v>
      </c>
      <c r="B77" s="8" t="s">
        <v>89</v>
      </c>
      <c r="C77" s="10" t="s">
        <v>148</v>
      </c>
      <c r="D77" s="10">
        <v>17.32</v>
      </c>
      <c r="E77" s="10"/>
      <c r="F77" s="10" t="str">
        <f>VLOOKUP(A77,'[3]Alimentació Elèctrica'!$A$2:$M$129,10,0)</f>
        <v>Aèria</v>
      </c>
      <c r="G77" s="10" t="str">
        <f>VLOOKUP(A77,'[3]Alimentació Elèctrica'!$A$2:$M$129,11,0)</f>
        <v>&lt;=200m</v>
      </c>
      <c r="H77" s="10">
        <f>VLOOKUP(A77,'[3]Alimentació Elèctrica'!$A$2:$M$129,13,0)</f>
        <v>400</v>
      </c>
    </row>
    <row r="78" spans="1:8" x14ac:dyDescent="0.25">
      <c r="A78" s="7">
        <v>1775</v>
      </c>
      <c r="B78" s="8" t="s">
        <v>90</v>
      </c>
      <c r="C78" s="10" t="s">
        <v>148</v>
      </c>
      <c r="D78" s="10">
        <v>17.32</v>
      </c>
      <c r="E78" s="10"/>
      <c r="F78" s="10">
        <f>VLOOKUP(A78,'[3]Alimentació Elèctrica'!$A$2:$M$129,10,0)</f>
        <v>0</v>
      </c>
      <c r="G78" s="10">
        <f>VLOOKUP(A78,'[3]Alimentació Elèctrica'!$A$2:$M$129,11,0)</f>
        <v>0</v>
      </c>
      <c r="H78" s="10">
        <f>VLOOKUP(A78,'[3]Alimentació Elèctrica'!$A$2:$M$129,13,0)</f>
        <v>400</v>
      </c>
    </row>
    <row r="79" spans="1:8" x14ac:dyDescent="0.25">
      <c r="A79" s="7">
        <v>1768</v>
      </c>
      <c r="B79" s="8" t="s">
        <v>91</v>
      </c>
      <c r="C79" s="10" t="s">
        <v>148</v>
      </c>
      <c r="D79" s="10">
        <v>17.321000000000002</v>
      </c>
      <c r="E79" s="10"/>
      <c r="F79" s="10">
        <f>VLOOKUP(A79,'[3]Alimentació Elèctrica'!$A$2:$M$129,10,0)</f>
        <v>0</v>
      </c>
      <c r="G79" s="10">
        <f>VLOOKUP(A79,'[3]Alimentació Elèctrica'!$A$2:$M$129,11,0)</f>
        <v>0</v>
      </c>
      <c r="H79" s="10">
        <f>VLOOKUP(A79,'[3]Alimentació Elèctrica'!$A$2:$M$129,13,0)</f>
        <v>400</v>
      </c>
    </row>
    <row r="80" spans="1:8" x14ac:dyDescent="0.25">
      <c r="A80" s="7">
        <v>1900</v>
      </c>
      <c r="B80" s="8" t="s">
        <v>92</v>
      </c>
      <c r="C80" s="10" t="s">
        <v>148</v>
      </c>
      <c r="D80" s="10">
        <v>17.321000000000002</v>
      </c>
      <c r="E80" s="10"/>
      <c r="F80" s="10">
        <f>VLOOKUP(A80,'[3]Alimentació Elèctrica'!$A$2:$M$129,10,0)</f>
        <v>0</v>
      </c>
      <c r="G80" s="10">
        <f>VLOOKUP(A80,'[3]Alimentació Elèctrica'!$A$2:$M$129,11,0)</f>
        <v>0</v>
      </c>
      <c r="H80" s="10">
        <f>VLOOKUP(A80,'[3]Alimentació Elèctrica'!$A$2:$M$129,13,0)</f>
        <v>400</v>
      </c>
    </row>
    <row r="81" spans="1:8" x14ac:dyDescent="0.25">
      <c r="A81" s="7">
        <v>1920</v>
      </c>
      <c r="B81" s="8" t="s">
        <v>93</v>
      </c>
      <c r="C81" s="10" t="s">
        <v>148</v>
      </c>
      <c r="D81" s="10">
        <v>17.32</v>
      </c>
      <c r="E81" s="10"/>
      <c r="F81" s="10" t="str">
        <f>VLOOKUP(A81,'[3]Alimentació Elèctrica'!$A$2:$M$129,10,0)</f>
        <v>Aèria</v>
      </c>
      <c r="G81" s="10" t="str">
        <f>VLOOKUP(A81,'[3]Alimentació Elèctrica'!$A$2:$M$129,11,0)</f>
        <v>&lt;=200m</v>
      </c>
      <c r="H81" s="10">
        <f>VLOOKUP(A81,'[3]Alimentació Elèctrica'!$A$2:$M$129,13,0)</f>
        <v>400</v>
      </c>
    </row>
    <row r="82" spans="1:8" x14ac:dyDescent="0.25">
      <c r="A82" s="7">
        <v>1873</v>
      </c>
      <c r="B82" s="8" t="s">
        <v>94</v>
      </c>
      <c r="C82" s="10" t="s">
        <v>156</v>
      </c>
      <c r="D82" s="10"/>
      <c r="E82" s="10"/>
      <c r="F82" s="10" t="str">
        <f>VLOOKUP(A82,'[3]Alimentació Elèctrica'!$A$2:$M$129,10,0)</f>
        <v>Soterrada</v>
      </c>
      <c r="G82" s="10" t="str">
        <f>VLOOKUP(A82,'[3]Alimentació Elèctrica'!$A$2:$M$129,11,0)</f>
        <v>&lt;=200m</v>
      </c>
      <c r="H82" s="10">
        <f>VLOOKUP(A82,'[3]Alimentació Elèctrica'!$A$2:$M$129,13,0)</f>
        <v>400</v>
      </c>
    </row>
    <row r="83" spans="1:8" x14ac:dyDescent="0.25">
      <c r="A83" s="7">
        <v>1888</v>
      </c>
      <c r="B83" s="8" t="s">
        <v>95</v>
      </c>
      <c r="C83" s="10" t="s">
        <v>149</v>
      </c>
      <c r="D83" s="10">
        <v>6.9279999999999999</v>
      </c>
      <c r="E83" s="10"/>
      <c r="F83" s="10">
        <f>VLOOKUP(A83,'[3]Alimentació Elèctrica'!$A$2:$M$129,10,0)</f>
        <v>0</v>
      </c>
      <c r="G83" s="10">
        <f>VLOOKUP(A83,'[3]Alimentació Elèctrica'!$A$2:$M$129,11,0)</f>
        <v>0</v>
      </c>
      <c r="H83" s="10">
        <f>VLOOKUP(A83,'[3]Alimentació Elèctrica'!$A$2:$M$129,13,0)</f>
        <v>400</v>
      </c>
    </row>
    <row r="84" spans="1:8" x14ac:dyDescent="0.25">
      <c r="A84" s="7">
        <v>1744</v>
      </c>
      <c r="B84" s="8" t="s">
        <v>96</v>
      </c>
      <c r="C84" s="10" t="s">
        <v>148</v>
      </c>
      <c r="D84" s="10">
        <v>17.321000000000002</v>
      </c>
      <c r="E84" s="10"/>
      <c r="F84" s="10">
        <f>VLOOKUP(A84,'[3]Alimentació Elèctrica'!$A$2:$M$129,10,0)</f>
        <v>0</v>
      </c>
      <c r="G84" s="10">
        <f>VLOOKUP(A84,'[3]Alimentació Elèctrica'!$A$2:$M$129,11,0)</f>
        <v>0</v>
      </c>
      <c r="H84" s="10">
        <f>VLOOKUP(A84,'[3]Alimentació Elèctrica'!$A$2:$M$129,13,0)</f>
        <v>400</v>
      </c>
    </row>
    <row r="85" spans="1:8" x14ac:dyDescent="0.25">
      <c r="A85" s="7">
        <v>1733</v>
      </c>
      <c r="B85" s="8" t="s">
        <v>97</v>
      </c>
      <c r="C85" s="10" t="s">
        <v>149</v>
      </c>
      <c r="D85" s="10">
        <v>13.856</v>
      </c>
      <c r="E85" s="10"/>
      <c r="F85" s="10" t="str">
        <f>VLOOKUP(A85,'[3]Alimentació Elèctrica'!$A$2:$M$129,10,0)</f>
        <v>Aèria</v>
      </c>
      <c r="G85" s="10" t="str">
        <f>VLOOKUP(A85,'[3]Alimentació Elèctrica'!$A$2:$M$129,11,0)</f>
        <v>&lt;=200m</v>
      </c>
      <c r="H85" s="10">
        <f>VLOOKUP(A85,'[3]Alimentació Elèctrica'!$A$2:$M$129,13,0)</f>
        <v>400</v>
      </c>
    </row>
    <row r="86" spans="1:8" x14ac:dyDescent="0.25">
      <c r="A86" s="7">
        <v>1887</v>
      </c>
      <c r="B86" s="8" t="s">
        <v>98</v>
      </c>
      <c r="C86" s="10" t="s">
        <v>148</v>
      </c>
      <c r="D86" s="10">
        <v>17.32</v>
      </c>
      <c r="E86" s="10"/>
      <c r="F86" s="10" t="str">
        <f>VLOOKUP(A86,'[3]Alimentació Elèctrica'!$A$2:$M$129,10,0)</f>
        <v>Soterrada</v>
      </c>
      <c r="G86" s="10" t="str">
        <f>VLOOKUP(A86,'[3]Alimentació Elèctrica'!$A$2:$M$129,11,0)</f>
        <v>&lt;=200m</v>
      </c>
      <c r="H86" s="10">
        <f>VLOOKUP(A86,'[3]Alimentació Elèctrica'!$A$2:$M$129,13,0)</f>
        <v>400</v>
      </c>
    </row>
    <row r="87" spans="1:8" x14ac:dyDescent="0.25">
      <c r="A87" s="7">
        <v>1911</v>
      </c>
      <c r="B87" s="8" t="s">
        <v>99</v>
      </c>
      <c r="C87" s="10" t="s">
        <v>148</v>
      </c>
      <c r="D87" s="10">
        <v>17.32</v>
      </c>
      <c r="E87" s="10"/>
      <c r="F87" s="10">
        <f>VLOOKUP(A87,'[3]Alimentació Elèctrica'!$A$2:$M$129,10,0)</f>
        <v>0</v>
      </c>
      <c r="G87" s="10">
        <f>VLOOKUP(A87,'[3]Alimentació Elèctrica'!$A$2:$M$129,11,0)</f>
        <v>0</v>
      </c>
      <c r="H87" s="10">
        <f>VLOOKUP(A87,'[3]Alimentació Elèctrica'!$A$2:$M$129,13,0)</f>
        <v>0</v>
      </c>
    </row>
    <row r="88" spans="1:8" x14ac:dyDescent="0.25">
      <c r="A88" s="7">
        <v>1832</v>
      </c>
      <c r="B88" s="8" t="s">
        <v>100</v>
      </c>
      <c r="C88" s="10" t="s">
        <v>148</v>
      </c>
      <c r="D88" s="10">
        <v>17.321000000000002</v>
      </c>
      <c r="E88" s="10"/>
      <c r="F88" s="10" t="str">
        <f>VLOOKUP(A88,'[3]Alimentació Elèctrica'!$A$2:$M$129,10,0)</f>
        <v>Soterrada</v>
      </c>
      <c r="G88" s="10" t="str">
        <f>VLOOKUP(A88,'[3]Alimentació Elèctrica'!$A$2:$M$129,11,0)</f>
        <v>&gt;500m i &lt;=1000m</v>
      </c>
      <c r="H88" s="10">
        <f>VLOOKUP(A88,'[3]Alimentació Elèctrica'!$A$2:$M$129,13,0)</f>
        <v>400</v>
      </c>
    </row>
    <row r="89" spans="1:8" x14ac:dyDescent="0.25">
      <c r="A89" s="7">
        <v>1747</v>
      </c>
      <c r="B89" s="8" t="s">
        <v>101</v>
      </c>
      <c r="C89" s="10" t="s">
        <v>149</v>
      </c>
      <c r="D89" s="10">
        <v>10.39</v>
      </c>
      <c r="E89" s="10"/>
      <c r="F89" s="10" t="str">
        <f>VLOOKUP(A89,'[3]Alimentació Elèctrica'!$A$2:$M$129,10,0)</f>
        <v>Soterrada</v>
      </c>
      <c r="G89" s="10" t="str">
        <f>VLOOKUP(A89,'[3]Alimentació Elèctrica'!$A$2:$M$129,11,0)</f>
        <v>&lt;=200m</v>
      </c>
      <c r="H89" s="10">
        <f>VLOOKUP(A89,'[3]Alimentació Elèctrica'!$A$2:$M$129,13,0)</f>
        <v>400</v>
      </c>
    </row>
    <row r="90" spans="1:8" x14ac:dyDescent="0.25">
      <c r="A90" s="7">
        <v>1844</v>
      </c>
      <c r="B90" s="8" t="s">
        <v>102</v>
      </c>
      <c r="C90" s="10" t="s">
        <v>148</v>
      </c>
      <c r="D90" s="10">
        <v>17.321000000000002</v>
      </c>
      <c r="E90" s="10"/>
      <c r="F90" s="10" t="str">
        <f>VLOOKUP(A90,'[3]Alimentació Elèctrica'!$A$2:$M$129,10,0)</f>
        <v>Soterrada</v>
      </c>
      <c r="G90" s="10" t="str">
        <f>VLOOKUP(A90,'[3]Alimentació Elèctrica'!$A$2:$M$129,11,0)</f>
        <v>&lt;=200m</v>
      </c>
      <c r="H90" s="10">
        <f>VLOOKUP(A90,'[3]Alimentació Elèctrica'!$A$2:$M$129,13,0)</f>
        <v>400</v>
      </c>
    </row>
    <row r="91" spans="1:8" x14ac:dyDescent="0.25">
      <c r="A91" s="7">
        <v>1743</v>
      </c>
      <c r="B91" s="8" t="s">
        <v>103</v>
      </c>
      <c r="C91" s="10" t="s">
        <v>149</v>
      </c>
      <c r="D91" s="10">
        <v>13.856</v>
      </c>
      <c r="E91" s="10"/>
      <c r="F91" s="10" t="str">
        <f>VLOOKUP(A91,'[3]Alimentació Elèctrica'!$A$2:$M$129,10,0)</f>
        <v>Soterrada i Aèria</v>
      </c>
      <c r="G91" s="10" t="str">
        <f>VLOOKUP(A91,'[3]Alimentació Elèctrica'!$A$2:$M$129,11,0)</f>
        <v>&gt;200m i &lt;=500m</v>
      </c>
      <c r="H91" s="10">
        <f>VLOOKUP(A91,'[3]Alimentació Elèctrica'!$A$2:$M$129,13,0)</f>
        <v>400</v>
      </c>
    </row>
    <row r="92" spans="1:8" x14ac:dyDescent="0.25">
      <c r="A92" s="7">
        <v>1760</v>
      </c>
      <c r="B92" s="8" t="s">
        <v>104</v>
      </c>
      <c r="C92" s="10" t="s">
        <v>149</v>
      </c>
      <c r="D92" s="10">
        <v>10.39</v>
      </c>
      <c r="E92" s="10"/>
      <c r="F92" s="10" t="str">
        <f>VLOOKUP(A92,'[3]Alimentació Elèctrica'!$A$2:$M$129,10,0)</f>
        <v>Soterrada</v>
      </c>
      <c r="G92" s="10" t="str">
        <f>VLOOKUP(A92,'[3]Alimentació Elèctrica'!$A$2:$M$129,11,0)</f>
        <v>&lt;=200m</v>
      </c>
      <c r="H92" s="10">
        <f>VLOOKUP(A92,'[3]Alimentació Elèctrica'!$A$2:$M$129,13,0)</f>
        <v>400</v>
      </c>
    </row>
    <row r="93" spans="1:8" x14ac:dyDescent="0.25">
      <c r="A93" s="7">
        <v>1850</v>
      </c>
      <c r="B93" s="8" t="s">
        <v>105</v>
      </c>
      <c r="C93" s="10" t="s">
        <v>148</v>
      </c>
      <c r="D93" s="10">
        <v>17.321000000000002</v>
      </c>
      <c r="E93" s="10"/>
      <c r="F93" s="10" t="str">
        <f>VLOOKUP(A93,'[3]Alimentació Elèctrica'!$A$2:$M$129,10,0)</f>
        <v>Soterrada</v>
      </c>
      <c r="G93" s="10" t="str">
        <f>VLOOKUP(A93,'[3]Alimentació Elèctrica'!$A$2:$M$129,11,0)</f>
        <v>&gt;500m i &lt;=1000m</v>
      </c>
      <c r="H93" s="10">
        <f>VLOOKUP(A93,'[3]Alimentació Elèctrica'!$A$2:$M$129,13,0)</f>
        <v>400</v>
      </c>
    </row>
    <row r="94" spans="1:8" x14ac:dyDescent="0.25">
      <c r="A94" s="7">
        <v>1748</v>
      </c>
      <c r="B94" s="8" t="s">
        <v>106</v>
      </c>
      <c r="C94" s="10" t="s">
        <v>148</v>
      </c>
      <c r="D94" s="10">
        <v>17.321000000000002</v>
      </c>
      <c r="E94" s="10"/>
      <c r="F94" s="10">
        <f>VLOOKUP(A94,'[3]Alimentació Elèctrica'!$A$2:$M$129,10,0)</f>
        <v>0</v>
      </c>
      <c r="G94" s="10">
        <f>VLOOKUP(A94,'[3]Alimentació Elèctrica'!$A$2:$M$129,11,0)</f>
        <v>0</v>
      </c>
      <c r="H94" s="10">
        <f>VLOOKUP(A94,'[3]Alimentació Elèctrica'!$A$2:$M$129,13,0)</f>
        <v>400</v>
      </c>
    </row>
    <row r="95" spans="1:8" x14ac:dyDescent="0.25">
      <c r="A95" s="7">
        <v>1855</v>
      </c>
      <c r="B95" s="8" t="s">
        <v>107</v>
      </c>
      <c r="C95" s="10" t="s">
        <v>148</v>
      </c>
      <c r="D95" s="10">
        <v>17.321000000000002</v>
      </c>
      <c r="E95" s="10"/>
      <c r="F95" s="10" t="str">
        <f>VLOOKUP(A95,'[3]Alimentació Elèctrica'!$A$2:$M$129,10,0)</f>
        <v>Soterrada</v>
      </c>
      <c r="G95" s="10" t="str">
        <f>VLOOKUP(A95,'[3]Alimentació Elèctrica'!$A$2:$M$129,11,0)</f>
        <v>&gt;500m i &lt;=1000m</v>
      </c>
      <c r="H95" s="10">
        <f>VLOOKUP(A95,'[3]Alimentació Elèctrica'!$A$2:$M$129,13,0)</f>
        <v>400</v>
      </c>
    </row>
    <row r="96" spans="1:8" x14ac:dyDescent="0.25">
      <c r="A96" s="7">
        <v>1856</v>
      </c>
      <c r="B96" s="8" t="s">
        <v>108</v>
      </c>
      <c r="C96" s="10" t="s">
        <v>148</v>
      </c>
      <c r="D96" s="10">
        <v>17.321000000000002</v>
      </c>
      <c r="E96" s="10"/>
      <c r="F96" s="10">
        <f>VLOOKUP(A96,'[3]Alimentació Elèctrica'!$A$2:$M$129,10,0)</f>
        <v>0</v>
      </c>
      <c r="G96" s="10">
        <f>VLOOKUP(A96,'[3]Alimentació Elèctrica'!$A$2:$M$129,11,0)</f>
        <v>0</v>
      </c>
      <c r="H96" s="10">
        <f>VLOOKUP(A96,'[3]Alimentació Elèctrica'!$A$2:$M$129,13,0)</f>
        <v>400</v>
      </c>
    </row>
    <row r="97" spans="1:8" x14ac:dyDescent="0.25">
      <c r="A97" s="7">
        <v>1759</v>
      </c>
      <c r="B97" s="8" t="s">
        <v>109</v>
      </c>
      <c r="C97" s="10" t="s">
        <v>148</v>
      </c>
      <c r="D97" s="10">
        <v>17.321000000000002</v>
      </c>
      <c r="E97" s="10"/>
      <c r="F97" s="10">
        <f>VLOOKUP(A97,'[3]Alimentació Elèctrica'!$A$2:$M$129,10,0)</f>
        <v>0</v>
      </c>
      <c r="G97" s="10">
        <f>VLOOKUP(A97,'[3]Alimentació Elèctrica'!$A$2:$M$129,11,0)</f>
        <v>0</v>
      </c>
      <c r="H97" s="10">
        <f>VLOOKUP(A97,'[3]Alimentació Elèctrica'!$A$2:$M$129,13,0)</f>
        <v>400</v>
      </c>
    </row>
    <row r="98" spans="1:8" ht="18" x14ac:dyDescent="0.25">
      <c r="A98" s="7">
        <v>1872</v>
      </c>
      <c r="B98" s="8" t="s">
        <v>110</v>
      </c>
      <c r="C98" s="10" t="s">
        <v>148</v>
      </c>
      <c r="D98" s="10">
        <v>17.321000000000002</v>
      </c>
      <c r="E98" s="13" t="s">
        <v>151</v>
      </c>
      <c r="F98" s="10" t="str">
        <f>VLOOKUP(A98,'[3]Alimentació Elèctrica'!$A$2:$M$129,10,0)</f>
        <v>Soterrada i Aèria</v>
      </c>
      <c r="G98" s="10" t="str">
        <f>VLOOKUP(A98,'[3]Alimentació Elèctrica'!$A$2:$M$129,11,0)</f>
        <v>&gt;500m i &lt;=1000m</v>
      </c>
      <c r="H98" s="10">
        <f>VLOOKUP(A98,'[3]Alimentació Elèctrica'!$A$2:$M$129,13,0)</f>
        <v>400</v>
      </c>
    </row>
    <row r="99" spans="1:8" x14ac:dyDescent="0.25">
      <c r="A99" s="7">
        <v>1845</v>
      </c>
      <c r="B99" s="8" t="s">
        <v>111</v>
      </c>
      <c r="C99" s="10" t="s">
        <v>148</v>
      </c>
      <c r="D99" s="10">
        <v>17.321000000000002</v>
      </c>
      <c r="E99" s="10"/>
      <c r="F99" s="10" t="str">
        <f>VLOOKUP(A99,'[3]Alimentació Elèctrica'!$A$2:$M$129,10,0)</f>
        <v>Soterrada</v>
      </c>
      <c r="G99" s="10" t="str">
        <f>VLOOKUP(A99,'[3]Alimentació Elèctrica'!$A$2:$M$129,11,0)</f>
        <v>&gt;200m i &lt;=500m</v>
      </c>
      <c r="H99" s="10">
        <f>VLOOKUP(A99,'[3]Alimentació Elèctrica'!$A$2:$M$129,13,0)</f>
        <v>400</v>
      </c>
    </row>
    <row r="100" spans="1:8" x14ac:dyDescent="0.25">
      <c r="A100" s="7">
        <v>1842</v>
      </c>
      <c r="B100" s="8" t="s">
        <v>112</v>
      </c>
      <c r="C100" s="10" t="s">
        <v>148</v>
      </c>
      <c r="D100" s="10">
        <v>17.321000000000002</v>
      </c>
      <c r="E100" s="10"/>
      <c r="F100" s="10" t="str">
        <f>VLOOKUP(A100,'[3]Alimentació Elèctrica'!$A$2:$M$129,10,0)</f>
        <v>Soterrada</v>
      </c>
      <c r="G100" s="10" t="str">
        <f>VLOOKUP(A100,'[3]Alimentació Elèctrica'!$A$2:$M$129,11,0)</f>
        <v>&gt;200m i &lt;=500m</v>
      </c>
      <c r="H100" s="10">
        <f>VLOOKUP(A100,'[3]Alimentació Elèctrica'!$A$2:$M$129,13,0)</f>
        <v>400</v>
      </c>
    </row>
    <row r="101" spans="1:8" x14ac:dyDescent="0.25">
      <c r="A101" s="7">
        <v>1861</v>
      </c>
      <c r="B101" s="8" t="s">
        <v>113</v>
      </c>
      <c r="C101" s="10" t="s">
        <v>148</v>
      </c>
      <c r="D101" s="10">
        <v>17.321000000000002</v>
      </c>
      <c r="E101" s="10"/>
      <c r="F101" s="10" t="str">
        <f>VLOOKUP(A101,'[3]Alimentació Elèctrica'!$A$2:$M$129,10,0)</f>
        <v>Soterrada</v>
      </c>
      <c r="G101" s="10" t="str">
        <f>VLOOKUP(A101,'[3]Alimentació Elèctrica'!$A$2:$M$129,11,0)</f>
        <v>&lt;=200m</v>
      </c>
      <c r="H101" s="10">
        <f>VLOOKUP(A101,'[3]Alimentació Elèctrica'!$A$2:$M$129,13,0)</f>
        <v>400</v>
      </c>
    </row>
    <row r="102" spans="1:8" x14ac:dyDescent="0.25">
      <c r="A102" s="7">
        <v>1903</v>
      </c>
      <c r="B102" s="8" t="s">
        <v>114</v>
      </c>
      <c r="C102" s="10" t="s">
        <v>148</v>
      </c>
      <c r="D102" s="10">
        <v>17.32</v>
      </c>
      <c r="E102" s="10"/>
      <c r="F102" s="10" t="str">
        <f>VLOOKUP(A102,'[3]Alimentació Elèctrica'!$A$2:$M$129,10,0)</f>
        <v>Aèria</v>
      </c>
      <c r="G102" s="10" t="str">
        <f>VLOOKUP(A102,'[3]Alimentació Elèctrica'!$A$2:$M$129,11,0)</f>
        <v>&lt;=200m</v>
      </c>
      <c r="H102" s="10">
        <f>VLOOKUP(A102,'[3]Alimentació Elèctrica'!$A$2:$M$129,13,0)</f>
        <v>400</v>
      </c>
    </row>
    <row r="103" spans="1:8" x14ac:dyDescent="0.25">
      <c r="A103" s="7">
        <v>1745</v>
      </c>
      <c r="B103" s="8" t="s">
        <v>115</v>
      </c>
      <c r="C103" s="10" t="s">
        <v>148</v>
      </c>
      <c r="D103" s="10">
        <v>17.32</v>
      </c>
      <c r="E103" s="10"/>
      <c r="F103" s="10" t="str">
        <f>VLOOKUP(A103,'[3]Alimentació Elèctrica'!$A$2:$M$129,10,0)</f>
        <v>Aèria</v>
      </c>
      <c r="G103" s="10" t="str">
        <f>VLOOKUP(A103,'[3]Alimentació Elèctrica'!$A$2:$M$129,11,0)</f>
        <v>&lt;=200m</v>
      </c>
      <c r="H103" s="10">
        <f>VLOOKUP(A103,'[3]Alimentació Elèctrica'!$A$2:$M$129,13,0)</f>
        <v>400</v>
      </c>
    </row>
    <row r="104" spans="1:8" x14ac:dyDescent="0.25">
      <c r="A104" s="7">
        <v>1746</v>
      </c>
      <c r="B104" s="8" t="s">
        <v>116</v>
      </c>
      <c r="C104" s="10" t="s">
        <v>149</v>
      </c>
      <c r="D104" s="10">
        <v>10.39</v>
      </c>
      <c r="E104" s="10"/>
      <c r="F104" s="10">
        <f>VLOOKUP(A104,'[3]Alimentació Elèctrica'!$A$2:$M$129,10,0)</f>
        <v>0</v>
      </c>
      <c r="G104" s="10">
        <f>VLOOKUP(A104,'[3]Alimentació Elèctrica'!$A$2:$M$129,11,0)</f>
        <v>0</v>
      </c>
      <c r="H104" s="10">
        <f>VLOOKUP(A104,'[3]Alimentació Elèctrica'!$A$2:$M$129,13,0)</f>
        <v>400</v>
      </c>
    </row>
    <row r="105" spans="1:8" x14ac:dyDescent="0.25">
      <c r="A105" s="7">
        <v>1846</v>
      </c>
      <c r="B105" s="8" t="s">
        <v>117</v>
      </c>
      <c r="C105" s="10" t="s">
        <v>148</v>
      </c>
      <c r="D105" s="10">
        <v>17.321000000000002</v>
      </c>
      <c r="E105" s="10"/>
      <c r="F105" s="10" t="str">
        <f>VLOOKUP(A105,'[3]Alimentació Elèctrica'!$A$2:$M$129,10,0)</f>
        <v>Soterrada</v>
      </c>
      <c r="G105" s="10" t="str">
        <f>VLOOKUP(A105,'[3]Alimentació Elèctrica'!$A$2:$M$129,11,0)</f>
        <v>&gt;200m i &lt;=500m</v>
      </c>
      <c r="H105" s="10">
        <f>VLOOKUP(A105,'[3]Alimentació Elèctrica'!$A$2:$M$129,13,0)</f>
        <v>400</v>
      </c>
    </row>
    <row r="106" spans="1:8" x14ac:dyDescent="0.25">
      <c r="A106" s="7">
        <v>1835</v>
      </c>
      <c r="B106" s="8" t="s">
        <v>118</v>
      </c>
      <c r="C106" s="10" t="s">
        <v>148</v>
      </c>
      <c r="D106" s="10">
        <v>17.3200000000672</v>
      </c>
      <c r="E106" s="10"/>
      <c r="F106" s="10" t="str">
        <f>VLOOKUP(A106,'[3]Alimentació Elèctrica'!$A$2:$M$129,10,0)</f>
        <v>Soterrada</v>
      </c>
      <c r="G106" s="10" t="str">
        <f>VLOOKUP(A106,'[3]Alimentació Elèctrica'!$A$2:$M$129,11,0)</f>
        <v>&lt;=200m</v>
      </c>
      <c r="H106" s="10">
        <f>VLOOKUP(A106,'[3]Alimentació Elèctrica'!$A$2:$M$129,13,0)</f>
        <v>400</v>
      </c>
    </row>
    <row r="107" spans="1:8" x14ac:dyDescent="0.25">
      <c r="A107" s="7">
        <v>1823</v>
      </c>
      <c r="B107" s="8" t="s">
        <v>119</v>
      </c>
      <c r="C107" s="10" t="s">
        <v>148</v>
      </c>
      <c r="D107" s="10">
        <v>17.32</v>
      </c>
      <c r="E107" s="10"/>
      <c r="F107" s="10" t="str">
        <f>VLOOKUP(A107,'[3]Alimentació Elèctrica'!$A$2:$M$129,10,0)</f>
        <v>Aèria</v>
      </c>
      <c r="G107" s="10" t="str">
        <f>VLOOKUP(A107,'[3]Alimentació Elèctrica'!$A$2:$M$129,11,0)</f>
        <v>&gt;500m i &lt;=1000m</v>
      </c>
      <c r="H107" s="10">
        <f>VLOOKUP(A107,'[3]Alimentació Elèctrica'!$A$2:$M$129,13,0)</f>
        <v>400</v>
      </c>
    </row>
    <row r="108" spans="1:8" x14ac:dyDescent="0.25">
      <c r="A108" s="7">
        <v>1814</v>
      </c>
      <c r="B108" s="8" t="s">
        <v>120</v>
      </c>
      <c r="C108" s="10" t="s">
        <v>148</v>
      </c>
      <c r="D108" s="10">
        <v>17.321000000000002</v>
      </c>
      <c r="E108" s="10"/>
      <c r="F108" s="10" t="str">
        <f>VLOOKUP(A108,'[3]Alimentació Elèctrica'!$A$2:$M$129,10,0)</f>
        <v>Aèria</v>
      </c>
      <c r="G108" s="10" t="str">
        <f>VLOOKUP(A108,'[3]Alimentació Elèctrica'!$A$2:$M$129,11,0)</f>
        <v>&gt;200m i &lt;=500m</v>
      </c>
      <c r="H108" s="10">
        <f>VLOOKUP(A108,'[3]Alimentació Elèctrica'!$A$2:$M$129,13,0)</f>
        <v>400</v>
      </c>
    </row>
    <row r="109" spans="1:8" x14ac:dyDescent="0.25">
      <c r="A109" s="7">
        <v>1914</v>
      </c>
      <c r="B109" s="8" t="s">
        <v>121</v>
      </c>
      <c r="C109" s="10" t="s">
        <v>148</v>
      </c>
      <c r="D109" s="10">
        <v>31.177</v>
      </c>
      <c r="E109" s="10"/>
      <c r="F109" s="10">
        <f>VLOOKUP(A109,'[3]Alimentació Elèctrica'!$A$2:$M$129,10,0)</f>
        <v>0</v>
      </c>
      <c r="G109" s="10">
        <f>VLOOKUP(A109,'[3]Alimentació Elèctrica'!$A$2:$M$129,11,0)</f>
        <v>0</v>
      </c>
      <c r="H109" s="10">
        <f>VLOOKUP(A109,'[3]Alimentació Elèctrica'!$A$2:$M$129,13,0)</f>
        <v>400</v>
      </c>
    </row>
    <row r="110" spans="1:8" x14ac:dyDescent="0.25">
      <c r="A110" s="7">
        <v>1884</v>
      </c>
      <c r="B110" s="8" t="s">
        <v>122</v>
      </c>
      <c r="C110" s="10" t="s">
        <v>148</v>
      </c>
      <c r="D110" s="10">
        <v>17.321000000000002</v>
      </c>
      <c r="E110" s="10"/>
      <c r="F110" s="10">
        <f>VLOOKUP(A110,'[3]Alimentació Elèctrica'!$A$2:$M$129,10,0)</f>
        <v>0</v>
      </c>
      <c r="G110" s="10">
        <f>VLOOKUP(A110,'[3]Alimentació Elèctrica'!$A$2:$M$129,11,0)</f>
        <v>0</v>
      </c>
      <c r="H110" s="10">
        <f>VLOOKUP(A110,'[3]Alimentació Elèctrica'!$A$2:$M$129,13,0)</f>
        <v>400</v>
      </c>
    </row>
    <row r="111" spans="1:8" x14ac:dyDescent="0.25">
      <c r="A111" s="7">
        <v>1783</v>
      </c>
      <c r="B111" s="8" t="s">
        <v>123</v>
      </c>
      <c r="C111" s="10" t="s">
        <v>148</v>
      </c>
      <c r="D111" s="10">
        <v>17.321000000000002</v>
      </c>
      <c r="E111" s="10"/>
      <c r="F111" s="10" t="str">
        <f>VLOOKUP(A111,'[3]Alimentació Elèctrica'!$A$2:$M$129,10,0)</f>
        <v>Aèria</v>
      </c>
      <c r="G111" s="10" t="str">
        <f>VLOOKUP(A111,'[3]Alimentació Elèctrica'!$A$2:$M$129,11,0)</f>
        <v>&lt;=200m</v>
      </c>
      <c r="H111" s="10">
        <f>VLOOKUP(A111,'[3]Alimentació Elèctrica'!$A$2:$M$129,13,0)</f>
        <v>400</v>
      </c>
    </row>
    <row r="112" spans="1:8" x14ac:dyDescent="0.25">
      <c r="A112" s="7">
        <v>1742</v>
      </c>
      <c r="B112" s="8" t="s">
        <v>124</v>
      </c>
      <c r="C112" s="10" t="s">
        <v>148</v>
      </c>
      <c r="D112" s="10">
        <v>17.32</v>
      </c>
      <c r="E112" s="10"/>
      <c r="F112" s="10" t="str">
        <f>VLOOKUP(A112,'[3]Alimentació Elèctrica'!$A$2:$M$129,10,0)</f>
        <v>Aèria</v>
      </c>
      <c r="G112" s="10" t="str">
        <f>VLOOKUP(A112,'[3]Alimentació Elèctrica'!$A$2:$M$129,11,0)</f>
        <v>&gt;200m i &lt;=500m</v>
      </c>
      <c r="H112" s="10">
        <f>VLOOKUP(A112,'[3]Alimentació Elèctrica'!$A$2:$M$129,13,0)</f>
        <v>400</v>
      </c>
    </row>
    <row r="113" spans="1:8" x14ac:dyDescent="0.25">
      <c r="A113" s="7">
        <v>1784</v>
      </c>
      <c r="B113" s="8" t="s">
        <v>125</v>
      </c>
      <c r="C113" s="10" t="s">
        <v>156</v>
      </c>
      <c r="D113" s="10">
        <v>6.92</v>
      </c>
      <c r="E113" s="10"/>
      <c r="F113" s="10" t="str">
        <f>VLOOKUP(A113,'[3]Alimentació Elèctrica'!$A$2:$M$129,10,0)</f>
        <v>Aèria</v>
      </c>
      <c r="G113" s="10" t="str">
        <f>VLOOKUP(A113,'[3]Alimentació Elèctrica'!$A$2:$M$129,11,0)</f>
        <v>&gt;200m i &lt;=500m</v>
      </c>
      <c r="H113" s="10">
        <f>VLOOKUP(A113,'[3]Alimentació Elèctrica'!$A$2:$M$129,13,0)</f>
        <v>400</v>
      </c>
    </row>
    <row r="114" spans="1:8" x14ac:dyDescent="0.25">
      <c r="A114" s="7">
        <v>1751</v>
      </c>
      <c r="B114" s="8" t="s">
        <v>126</v>
      </c>
      <c r="C114" s="10" t="s">
        <v>148</v>
      </c>
      <c r="D114" s="10">
        <v>17.321000000000002</v>
      </c>
      <c r="E114" s="10"/>
      <c r="F114" s="10" t="str">
        <f>VLOOKUP(A114,'[3]Alimentació Elèctrica'!$A$2:$M$129,10,0)</f>
        <v>Soterrada</v>
      </c>
      <c r="G114" s="10" t="str">
        <f>VLOOKUP(A114,'[3]Alimentació Elèctrica'!$A$2:$M$129,11,0)</f>
        <v>&gt;500m i &lt;=1000m</v>
      </c>
      <c r="H114" s="10">
        <f>VLOOKUP(A114,'[3]Alimentació Elèctrica'!$A$2:$M$129,13,0)</f>
        <v>400</v>
      </c>
    </row>
    <row r="115" spans="1:8" x14ac:dyDescent="0.25">
      <c r="A115" s="7">
        <v>1816</v>
      </c>
      <c r="B115" s="8" t="s">
        <v>127</v>
      </c>
      <c r="C115" s="10" t="s">
        <v>148</v>
      </c>
      <c r="D115" s="10">
        <v>17.321000000000002</v>
      </c>
      <c r="E115" s="10"/>
      <c r="F115" s="10">
        <f>VLOOKUP(A115,'[3]Alimentació Elèctrica'!$A$2:$M$129,10,0)</f>
        <v>0</v>
      </c>
      <c r="G115" s="10">
        <f>VLOOKUP(A115,'[3]Alimentació Elèctrica'!$A$2:$M$129,11,0)</f>
        <v>0</v>
      </c>
      <c r="H115" s="10">
        <f>VLOOKUP(A115,'[3]Alimentació Elèctrica'!$A$2:$M$129,13,0)</f>
        <v>400</v>
      </c>
    </row>
    <row r="116" spans="1:8" x14ac:dyDescent="0.25">
      <c r="A116" s="7">
        <v>1811</v>
      </c>
      <c r="B116" s="8" t="s">
        <v>128</v>
      </c>
      <c r="C116" s="10" t="s">
        <v>148</v>
      </c>
      <c r="D116" s="10">
        <v>17.321000000000002</v>
      </c>
      <c r="E116" s="10"/>
      <c r="F116" s="10" t="str">
        <f>VLOOKUP(A116,'[3]Alimentació Elèctrica'!$A$2:$M$129,10,0)</f>
        <v>Soterrada i Aèria</v>
      </c>
      <c r="G116" s="10" t="str">
        <f>VLOOKUP(A116,'[3]Alimentació Elèctrica'!$A$2:$M$129,11,0)</f>
        <v>&gt;500m i &lt;=1000m</v>
      </c>
      <c r="H116" s="10">
        <f>VLOOKUP(A116,'[3]Alimentació Elèctrica'!$A$2:$M$129,13,0)</f>
        <v>400</v>
      </c>
    </row>
    <row r="117" spans="1:8" x14ac:dyDescent="0.25">
      <c r="A117" s="7">
        <v>1909</v>
      </c>
      <c r="B117" s="8" t="s">
        <v>129</v>
      </c>
      <c r="C117" s="10" t="s">
        <v>148</v>
      </c>
      <c r="D117" s="10">
        <v>17.321000000000002</v>
      </c>
      <c r="E117" s="10"/>
      <c r="F117" s="10" t="str">
        <f>VLOOKUP(A117,'[3]Alimentació Elèctrica'!$A$2:$M$129,10,0)</f>
        <v>Soterrada</v>
      </c>
      <c r="G117" s="10" t="str">
        <f>VLOOKUP(A117,'[3]Alimentació Elèctrica'!$A$2:$M$129,11,0)</f>
        <v>&lt;=200m</v>
      </c>
      <c r="H117" s="10">
        <f>VLOOKUP(A117,'[3]Alimentació Elèctrica'!$A$2:$M$129,13,0)</f>
        <v>400</v>
      </c>
    </row>
    <row r="118" spans="1:8" x14ac:dyDescent="0.25">
      <c r="A118" s="7">
        <v>1893</v>
      </c>
      <c r="B118" s="8" t="s">
        <v>130</v>
      </c>
      <c r="C118" s="10" t="s">
        <v>148</v>
      </c>
      <c r="D118" s="10">
        <v>17.321000000000002</v>
      </c>
      <c r="E118" s="10"/>
      <c r="F118" s="10">
        <f>VLOOKUP(A118,'[3]Alimentació Elèctrica'!$A$2:$M$129,10,0)</f>
        <v>0</v>
      </c>
      <c r="G118" s="10">
        <f>VLOOKUP(A118,'[3]Alimentació Elèctrica'!$A$2:$M$129,11,0)</f>
        <v>0</v>
      </c>
      <c r="H118" s="10">
        <f>VLOOKUP(A118,'[3]Alimentació Elèctrica'!$A$2:$M$129,13,0)</f>
        <v>400</v>
      </c>
    </row>
    <row r="119" spans="1:8" x14ac:dyDescent="0.25">
      <c r="A119" s="7">
        <v>1741</v>
      </c>
      <c r="B119" s="8" t="s">
        <v>131</v>
      </c>
      <c r="C119" s="10" t="s">
        <v>148</v>
      </c>
      <c r="D119" s="10">
        <v>17.3210000001061</v>
      </c>
      <c r="E119" s="10"/>
      <c r="F119" s="10" t="str">
        <f>VLOOKUP(A119,'[3]Alimentació Elèctrica'!$A$2:$M$129,10,0)</f>
        <v>Soterrada</v>
      </c>
      <c r="G119" s="10" t="str">
        <f>VLOOKUP(A119,'[3]Alimentació Elèctrica'!$A$2:$M$129,11,0)</f>
        <v>&lt;=200m</v>
      </c>
      <c r="H119" s="10">
        <f>VLOOKUP(A119,'[3]Alimentació Elèctrica'!$A$2:$M$129,13,0)</f>
        <v>400</v>
      </c>
    </row>
    <row r="120" spans="1:8" x14ac:dyDescent="0.25">
      <c r="A120" s="7">
        <v>1732</v>
      </c>
      <c r="B120" s="8" t="s">
        <v>132</v>
      </c>
      <c r="C120" s="10" t="s">
        <v>149</v>
      </c>
      <c r="D120" s="10">
        <v>5.75</v>
      </c>
      <c r="E120" s="10"/>
      <c r="F120" s="10" t="str">
        <f>VLOOKUP(A120,'[3]Alimentació Elèctrica'!$A$2:$M$129,10,0)</f>
        <v>Soterrada</v>
      </c>
      <c r="G120" s="10" t="str">
        <f>VLOOKUP(A120,'[3]Alimentació Elèctrica'!$A$2:$M$129,11,0)</f>
        <v>&gt;500m i &lt;=1000m</v>
      </c>
      <c r="H120" s="10" t="str">
        <f>VLOOKUP(A120,'[3]Alimentació Elèctrica'!$A$2:$M$129,13,0)</f>
        <v>230</v>
      </c>
    </row>
    <row r="121" spans="1:8" x14ac:dyDescent="0.25">
      <c r="A121" s="7">
        <v>1787</v>
      </c>
      <c r="B121" s="8" t="s">
        <v>133</v>
      </c>
      <c r="C121" s="10" t="s">
        <v>148</v>
      </c>
      <c r="D121" s="10">
        <v>17.321000000000002</v>
      </c>
      <c r="E121" s="10"/>
      <c r="F121" s="10">
        <f>VLOOKUP(A121,'[3]Alimentació Elèctrica'!$A$2:$M$129,10,0)</f>
        <v>0</v>
      </c>
      <c r="G121" s="10">
        <f>VLOOKUP(A121,'[3]Alimentació Elèctrica'!$A$2:$M$129,11,0)</f>
        <v>0</v>
      </c>
      <c r="H121" s="10">
        <f>VLOOKUP(A121,'[3]Alimentació Elèctrica'!$A$2:$M$129,13,0)</f>
        <v>400</v>
      </c>
    </row>
    <row r="122" spans="1:8" x14ac:dyDescent="0.25">
      <c r="A122" s="7">
        <v>1771</v>
      </c>
      <c r="B122" s="8" t="s">
        <v>134</v>
      </c>
      <c r="C122" s="10" t="s">
        <v>148</v>
      </c>
      <c r="D122" s="10">
        <v>17.321000000000002</v>
      </c>
      <c r="E122" s="10"/>
      <c r="F122" s="10" t="str">
        <f>VLOOKUP(A122,'[3]Alimentació Elèctrica'!$A$2:$M$129,10,0)</f>
        <v>Soterrada</v>
      </c>
      <c r="G122" s="10" t="str">
        <f>VLOOKUP(A122,'[3]Alimentació Elèctrica'!$A$2:$M$129,11,0)</f>
        <v>&lt;=200m</v>
      </c>
      <c r="H122" s="10">
        <f>VLOOKUP(A122,'[3]Alimentació Elèctrica'!$A$2:$M$129,13,0)</f>
        <v>400</v>
      </c>
    </row>
    <row r="123" spans="1:8" x14ac:dyDescent="0.25">
      <c r="A123" s="7">
        <v>1757</v>
      </c>
      <c r="B123" s="8" t="s">
        <v>135</v>
      </c>
      <c r="C123" s="10" t="s">
        <v>149</v>
      </c>
      <c r="D123" s="10">
        <v>13.856</v>
      </c>
      <c r="E123" s="10"/>
      <c r="F123" s="10" t="str">
        <f>VLOOKUP(A123,'[3]Alimentació Elèctrica'!$A$2:$M$129,10,0)</f>
        <v>Soterrada</v>
      </c>
      <c r="G123" s="10" t="str">
        <f>VLOOKUP(A123,'[3]Alimentació Elèctrica'!$A$2:$M$129,11,0)</f>
        <v>&lt;=200m</v>
      </c>
      <c r="H123" s="10">
        <f>VLOOKUP(A123,'[3]Alimentació Elèctrica'!$A$2:$M$129,13,0)</f>
        <v>400</v>
      </c>
    </row>
    <row r="124" spans="1:8" x14ac:dyDescent="0.25">
      <c r="A124" s="7">
        <v>1899</v>
      </c>
      <c r="B124" s="8" t="s">
        <v>136</v>
      </c>
      <c r="C124" s="10" t="s">
        <v>148</v>
      </c>
      <c r="D124" s="10">
        <v>17.321000000000002</v>
      </c>
      <c r="E124" s="10"/>
      <c r="F124" s="10" t="str">
        <f>VLOOKUP(A124,'[3]Alimentació Elèctrica'!$A$2:$M$129,10,0)</f>
        <v>Aèria</v>
      </c>
      <c r="G124" s="10" t="str">
        <f>VLOOKUP(A124,'[3]Alimentació Elèctrica'!$A$2:$M$129,11,0)</f>
        <v>&lt;=200m</v>
      </c>
      <c r="H124" s="10">
        <f>VLOOKUP(A124,'[3]Alimentació Elèctrica'!$A$2:$M$129,13,0)</f>
        <v>400</v>
      </c>
    </row>
    <row r="125" spans="1:8" x14ac:dyDescent="0.25">
      <c r="A125" s="7">
        <v>1820</v>
      </c>
      <c r="B125" s="8" t="s">
        <v>137</v>
      </c>
      <c r="C125" s="10" t="s">
        <v>148</v>
      </c>
      <c r="D125" s="10">
        <v>17.32</v>
      </c>
      <c r="E125" s="10"/>
      <c r="F125" s="10" t="str">
        <f>VLOOKUP(A125,'[3]Alimentació Elèctrica'!$A$2:$M$129,10,0)</f>
        <v>Soterrada</v>
      </c>
      <c r="G125" s="10" t="str">
        <f>VLOOKUP(A125,'[3]Alimentació Elèctrica'!$A$2:$M$129,11,0)</f>
        <v>&gt;500m i &lt;=1000m</v>
      </c>
      <c r="H125" s="10">
        <f>VLOOKUP(A125,'[3]Alimentació Elèctrica'!$A$2:$M$129,13,0)</f>
        <v>400</v>
      </c>
    </row>
    <row r="126" spans="1:8" ht="18" x14ac:dyDescent="0.25">
      <c r="A126" s="7">
        <v>1762</v>
      </c>
      <c r="B126" s="8" t="s">
        <v>138</v>
      </c>
      <c r="C126" s="10" t="s">
        <v>148</v>
      </c>
      <c r="D126" s="10">
        <v>17.321000000000002</v>
      </c>
      <c r="E126" s="13" t="s">
        <v>151</v>
      </c>
      <c r="F126" s="10" t="str">
        <f>VLOOKUP(A126,'[3]Alimentació Elèctrica'!$A$2:$M$129,10,0)</f>
        <v>Soterrada</v>
      </c>
      <c r="G126" s="10" t="str">
        <f>VLOOKUP(A126,'[3]Alimentació Elèctrica'!$A$2:$M$129,11,0)</f>
        <v>&gt;500m i &lt;=1000m</v>
      </c>
      <c r="H126" s="10">
        <f>VLOOKUP(A126,'[3]Alimentació Elèctrica'!$A$2:$M$129,13,0)</f>
        <v>400</v>
      </c>
    </row>
    <row r="127" spans="1:8" x14ac:dyDescent="0.25">
      <c r="A127" s="7">
        <v>1767</v>
      </c>
      <c r="B127" s="8" t="s">
        <v>139</v>
      </c>
      <c r="C127" s="10" t="s">
        <v>148</v>
      </c>
      <c r="D127" s="10">
        <v>17.321000000000002</v>
      </c>
      <c r="E127" s="10"/>
      <c r="F127" s="10">
        <f>VLOOKUP(A127,'[3]Alimentació Elèctrica'!$A$2:$M$129,10,0)</f>
        <v>0</v>
      </c>
      <c r="G127" s="10">
        <f>VLOOKUP(A127,'[3]Alimentació Elèctrica'!$A$2:$M$129,11,0)</f>
        <v>0</v>
      </c>
      <c r="H127" s="10">
        <f>VLOOKUP(A127,'[3]Alimentació Elèctrica'!$A$2:$M$129,13,0)</f>
        <v>400</v>
      </c>
    </row>
    <row r="128" spans="1:8" x14ac:dyDescent="0.25">
      <c r="A128" s="7">
        <v>1822</v>
      </c>
      <c r="B128" s="8" t="s">
        <v>140</v>
      </c>
      <c r="C128" s="10" t="s">
        <v>148</v>
      </c>
      <c r="D128" s="10">
        <v>17.231000000000002</v>
      </c>
      <c r="E128" s="10"/>
      <c r="F128" s="10" t="str">
        <f>VLOOKUP(A128,'[3]Alimentació Elèctrica'!$A$2:$M$129,10,0)</f>
        <v>Soterrada</v>
      </c>
      <c r="G128" s="10" t="str">
        <f>VLOOKUP(A128,'[3]Alimentació Elèctrica'!$A$2:$M$129,11,0)</f>
        <v>&gt;200m i &lt;=500m</v>
      </c>
      <c r="H128" s="10">
        <f>VLOOKUP(A128,'[3]Alimentació Elèctrica'!$A$2:$M$129,13,0)</f>
        <v>400</v>
      </c>
    </row>
    <row r="129" spans="1:8" x14ac:dyDescent="0.25">
      <c r="A129" s="7">
        <v>1931</v>
      </c>
      <c r="B129" s="8" t="s">
        <v>141</v>
      </c>
      <c r="C129" s="10"/>
      <c r="D129" s="10"/>
      <c r="E129" s="10"/>
      <c r="F129" s="10"/>
      <c r="G129" s="10"/>
      <c r="H129" s="10"/>
    </row>
  </sheetData>
  <autoFilter ref="A1:H128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3"/>
  <sheetViews>
    <sheetView zoomScale="90" zoomScaleNormal="90" workbookViewId="0"/>
  </sheetViews>
  <sheetFormatPr defaultColWidth="9.140625" defaultRowHeight="12.75" x14ac:dyDescent="0.2"/>
  <cols>
    <col min="1" max="1" width="9.140625" style="1"/>
    <col min="2" max="2" width="49.85546875" style="1" bestFit="1" customWidth="1"/>
    <col min="3" max="3" width="12.5703125" style="1" bestFit="1" customWidth="1"/>
    <col min="4" max="4" width="18.42578125" style="1" bestFit="1" customWidth="1"/>
    <col min="5" max="6" width="21.140625" style="1" bestFit="1" customWidth="1"/>
    <col min="7" max="7" width="17.42578125" style="2" bestFit="1" customWidth="1"/>
    <col min="8" max="8" width="15.7109375" style="1" customWidth="1"/>
    <col min="9" max="9" width="19.140625" style="1" bestFit="1" customWidth="1"/>
    <col min="10" max="16384" width="9.140625" style="1"/>
  </cols>
  <sheetData>
    <row r="1" spans="1:9" ht="14.25" x14ac:dyDescent="0.2">
      <c r="A1" s="14" t="s">
        <v>157</v>
      </c>
      <c r="B1" s="15" t="s">
        <v>158</v>
      </c>
      <c r="C1" s="16" t="s">
        <v>159</v>
      </c>
      <c r="D1" s="16" t="s">
        <v>160</v>
      </c>
      <c r="E1" s="15" t="s">
        <v>161</v>
      </c>
      <c r="F1" s="15" t="s">
        <v>162</v>
      </c>
      <c r="G1" s="17" t="s">
        <v>163</v>
      </c>
      <c r="H1" s="17" t="s">
        <v>164</v>
      </c>
      <c r="I1" s="15" t="s">
        <v>165</v>
      </c>
    </row>
    <row r="2" spans="1:9" ht="14.25" x14ac:dyDescent="0.2">
      <c r="A2" s="18">
        <v>1828</v>
      </c>
      <c r="B2" s="19" t="s">
        <v>14</v>
      </c>
      <c r="C2" s="20" t="str">
        <f>VLOOKUP(A2,'[3]Dades Emplaçament'!$A$2:$J$128,9,0)</f>
        <v>CP20</v>
      </c>
      <c r="D2" s="20">
        <f>VLOOKUP(A2,'[3]Dades Emplaçament'!$A:$J,10,0)</f>
        <v>5.5</v>
      </c>
      <c r="E2" s="21">
        <v>439435.99855067272</v>
      </c>
      <c r="F2" s="21">
        <v>4594713.6018318068</v>
      </c>
      <c r="G2" s="22" t="s">
        <v>166</v>
      </c>
      <c r="H2" s="22" t="s">
        <v>167</v>
      </c>
      <c r="I2" s="23" t="s">
        <v>168</v>
      </c>
    </row>
    <row r="3" spans="1:9" ht="14.25" x14ac:dyDescent="0.2">
      <c r="A3" s="18">
        <v>1734</v>
      </c>
      <c r="B3" s="19" t="s">
        <v>15</v>
      </c>
      <c r="C3" s="20" t="str">
        <f>VLOOKUP(A3,'[3]Dades Emplaçament'!$A$2:$J$128,9,0)</f>
        <v>CP20</v>
      </c>
      <c r="D3" s="20" t="str">
        <f>VLOOKUP(A3,'[3]Dades Emplaçament'!$A:$J,10,0)</f>
        <v xml:space="preserve">2 X 5,5 </v>
      </c>
      <c r="E3" s="21">
        <v>303502.07230868295</v>
      </c>
      <c r="F3" s="21">
        <v>4632201.6914043687</v>
      </c>
      <c r="G3" s="22" t="s">
        <v>169</v>
      </c>
      <c r="H3" s="22" t="s">
        <v>170</v>
      </c>
      <c r="I3" s="23" t="s">
        <v>168</v>
      </c>
    </row>
    <row r="4" spans="1:9" ht="14.25" x14ac:dyDescent="0.2">
      <c r="A4" s="18">
        <v>1761</v>
      </c>
      <c r="B4" s="19" t="s">
        <v>16</v>
      </c>
      <c r="C4" s="20" t="str">
        <f>VLOOKUP(A4,'[3]Dades Emplaçament'!$A$2:$J$128,9,0)</f>
        <v>CP30</v>
      </c>
      <c r="D4" s="20">
        <f>VLOOKUP(A4,'[3]Dades Emplaçament'!$A:$J,10,0)</f>
        <v>5.5</v>
      </c>
      <c r="E4" s="21">
        <v>330261.19182706362</v>
      </c>
      <c r="F4" s="21">
        <v>4642486.5042982157</v>
      </c>
      <c r="G4" s="22" t="s">
        <v>171</v>
      </c>
      <c r="H4" s="22" t="s">
        <v>172</v>
      </c>
      <c r="I4" s="23" t="s">
        <v>173</v>
      </c>
    </row>
    <row r="5" spans="1:9" ht="14.25" x14ac:dyDescent="0.2">
      <c r="A5" s="18">
        <v>1785</v>
      </c>
      <c r="B5" s="19" t="s">
        <v>174</v>
      </c>
      <c r="C5" s="20" t="str">
        <f>VLOOKUP(A5,'[3]Dades Emplaçament'!$A$2:$J$128,9,0)</f>
        <v>AC20</v>
      </c>
      <c r="D5" s="20">
        <f>VLOOKUP(A5,'[3]Dades Emplaçament'!$A:$J,10,0)</f>
        <v>5.5</v>
      </c>
      <c r="E5" s="21">
        <v>328276.61955998244</v>
      </c>
      <c r="F5" s="21">
        <v>4567474.4030863903</v>
      </c>
      <c r="G5" s="22" t="s">
        <v>175</v>
      </c>
      <c r="H5" s="22" t="s">
        <v>176</v>
      </c>
      <c r="I5" s="23" t="s">
        <v>168</v>
      </c>
    </row>
    <row r="6" spans="1:9" ht="14.25" x14ac:dyDescent="0.2">
      <c r="A6" s="18">
        <v>1854</v>
      </c>
      <c r="B6" s="19" t="s">
        <v>18</v>
      </c>
      <c r="C6" s="20" t="str">
        <f>VLOOKUP(A6,'[3]Dades Emplaçament'!$A$2:$J$128,9,0)</f>
        <v>AC30</v>
      </c>
      <c r="D6" s="20">
        <f>VLOOKUP(A6,'[3]Dades Emplaçament'!$A:$J,10,0)</f>
        <v>5.5</v>
      </c>
      <c r="E6" s="21">
        <v>459436.30717268318</v>
      </c>
      <c r="F6" s="21">
        <v>4631300.5067803683</v>
      </c>
      <c r="G6" s="22" t="s">
        <v>177</v>
      </c>
      <c r="H6" s="22" t="s">
        <v>178</v>
      </c>
      <c r="I6" s="23" t="s">
        <v>179</v>
      </c>
    </row>
    <row r="7" spans="1:9" ht="14.25" x14ac:dyDescent="0.2">
      <c r="A7" s="18">
        <v>1773</v>
      </c>
      <c r="B7" s="19" t="s">
        <v>19</v>
      </c>
      <c r="C7" s="20" t="str">
        <f>VLOOKUP(A7,'[3]Dades Emplaçament'!$A$2:$J$128,9,0)</f>
        <v>CP20</v>
      </c>
      <c r="D7" s="20">
        <f>VLOOKUP(A7,'[3]Dades Emplaçament'!$A:$J,10,0)</f>
        <v>8.14</v>
      </c>
      <c r="E7" s="21">
        <v>310480.16423263983</v>
      </c>
      <c r="F7" s="21">
        <v>4642890.6550228642</v>
      </c>
      <c r="G7" s="22" t="s">
        <v>180</v>
      </c>
      <c r="H7" s="22" t="s">
        <v>181</v>
      </c>
      <c r="I7" s="23" t="s">
        <v>173</v>
      </c>
    </row>
    <row r="8" spans="1:9" ht="14.25" x14ac:dyDescent="0.2">
      <c r="A8" s="18">
        <v>1794</v>
      </c>
      <c r="B8" s="19" t="s">
        <v>20</v>
      </c>
      <c r="C8" s="20" t="str">
        <f>VLOOKUP(A8,'[3]Dades Emplaçament'!$A$2:$J$128,9,0)</f>
        <v>AC30</v>
      </c>
      <c r="D8" s="20">
        <f>VLOOKUP(A8,'[3]Dades Emplaçament'!$A:$J,10,0)</f>
        <v>5.5</v>
      </c>
      <c r="E8" s="21">
        <v>346555.80799136637</v>
      </c>
      <c r="F8" s="21">
        <v>4588573.2970879665</v>
      </c>
      <c r="G8" s="22" t="s">
        <v>182</v>
      </c>
      <c r="H8" s="22" t="s">
        <v>183</v>
      </c>
      <c r="I8" s="23" t="s">
        <v>168</v>
      </c>
    </row>
    <row r="9" spans="1:9" ht="14.25" x14ac:dyDescent="0.2">
      <c r="A9" s="18">
        <v>1881</v>
      </c>
      <c r="B9" s="19" t="s">
        <v>21</v>
      </c>
      <c r="C9" s="20" t="str">
        <f>VLOOKUP(A9,'[3]Dades Emplaçament'!$A$2:$J$128,9,0)</f>
        <v>AC20</v>
      </c>
      <c r="D9" s="20">
        <f>VLOOKUP(A9,'[3]Dades Emplaçament'!$A:$J,10,0)</f>
        <v>5.5</v>
      </c>
      <c r="E9" s="21">
        <v>482021.20559457131</v>
      </c>
      <c r="F9" s="21">
        <v>4613300.3075056421</v>
      </c>
      <c r="G9" s="22" t="s">
        <v>184</v>
      </c>
      <c r="H9" s="22" t="s">
        <v>185</v>
      </c>
      <c r="I9" s="23" t="s">
        <v>186</v>
      </c>
    </row>
    <row r="10" spans="1:9" ht="14.25" x14ac:dyDescent="0.2">
      <c r="A10" s="18">
        <v>1755</v>
      </c>
      <c r="B10" s="19" t="s">
        <v>22</v>
      </c>
      <c r="C10" s="20" t="str">
        <f>VLOOKUP(A10,'[3]Dades Emplaçament'!$A$2:$J$128,9,0)</f>
        <v>CP20</v>
      </c>
      <c r="D10" s="20">
        <f>VLOOKUP(A10,'[3]Dades Emplaçament'!$A:$J,10,0)</f>
        <v>5.5</v>
      </c>
      <c r="E10" s="21">
        <v>279753.36210186291</v>
      </c>
      <c r="F10" s="21">
        <v>4543456.7340522772</v>
      </c>
      <c r="G10" s="22" t="s">
        <v>187</v>
      </c>
      <c r="H10" s="22" t="s">
        <v>188</v>
      </c>
      <c r="I10" s="23" t="s">
        <v>179</v>
      </c>
    </row>
    <row r="11" spans="1:9" ht="14.25" x14ac:dyDescent="0.2">
      <c r="A11" s="18">
        <v>1780</v>
      </c>
      <c r="B11" s="19" t="s">
        <v>23</v>
      </c>
      <c r="C11" s="20" t="str">
        <f>VLOOKUP(A11,'[3]Dades Emplaçament'!$A$2:$J$128,9,0)</f>
        <v>CP20</v>
      </c>
      <c r="D11" s="20">
        <f>VLOOKUP(A11,'[3]Dades Emplaçament'!$A:$J,10,0)</f>
        <v>8.14</v>
      </c>
      <c r="E11" s="21">
        <v>302313.65958406834</v>
      </c>
      <c r="F11" s="21">
        <v>4578052.6164895361</v>
      </c>
      <c r="G11" s="22" t="s">
        <v>189</v>
      </c>
      <c r="H11" s="22" t="s">
        <v>190</v>
      </c>
      <c r="I11" s="23" t="s">
        <v>168</v>
      </c>
    </row>
    <row r="12" spans="1:9" ht="14.25" x14ac:dyDescent="0.2">
      <c r="A12" s="18">
        <v>1770</v>
      </c>
      <c r="B12" s="19" t="s">
        <v>191</v>
      </c>
      <c r="C12" s="20" t="str">
        <f>VLOOKUP(A12,'[3]Dades Emplaçament'!$A$2:$J$128,9,0)</f>
        <v>AC20</v>
      </c>
      <c r="D12" s="20">
        <f>VLOOKUP(A12,'[3]Dades Emplaçament'!$A:$J,10,0)</f>
        <v>5.5</v>
      </c>
      <c r="E12" s="21">
        <v>309067.59276867413</v>
      </c>
      <c r="F12" s="21">
        <v>4567867.5494536478</v>
      </c>
      <c r="G12" s="22" t="s">
        <v>192</v>
      </c>
      <c r="H12" s="22" t="s">
        <v>193</v>
      </c>
      <c r="I12" s="23" t="s">
        <v>168</v>
      </c>
    </row>
    <row r="13" spans="1:9" ht="14.25" x14ac:dyDescent="0.2">
      <c r="A13" s="18">
        <v>1841</v>
      </c>
      <c r="B13" s="19" t="s">
        <v>25</v>
      </c>
      <c r="C13" s="20" t="str">
        <f>VLOOKUP(A13,'[3]Dades Emplaçament'!$A$2:$J$128,9,0)</f>
        <v>CP30</v>
      </c>
      <c r="D13" s="20">
        <f>VLOOKUP(A13,'[3]Dades Emplaçament'!$A:$J,10,0)</f>
        <v>5.5</v>
      </c>
      <c r="E13" s="21">
        <v>381074.65544236323</v>
      </c>
      <c r="F13" s="21">
        <v>4561417.9930679202</v>
      </c>
      <c r="G13" s="22" t="s">
        <v>194</v>
      </c>
      <c r="H13" s="22" t="s">
        <v>195</v>
      </c>
      <c r="I13" s="23" t="s">
        <v>196</v>
      </c>
    </row>
    <row r="14" spans="1:9" ht="14.25" x14ac:dyDescent="0.2">
      <c r="A14" s="18">
        <v>1739</v>
      </c>
      <c r="B14" s="19" t="s">
        <v>26</v>
      </c>
      <c r="C14" s="20" t="str">
        <f>VLOOKUP(A14,'[3]Dades Emplaçament'!$A$2:$J$128,9,0)</f>
        <v>AC20</v>
      </c>
      <c r="D14" s="20">
        <f>VLOOKUP(A14,'[3]Dades Emplaçament'!$A:$J,10,0)</f>
        <v>5.5</v>
      </c>
      <c r="E14" s="21">
        <v>431812.59471554653</v>
      </c>
      <c r="F14" s="21">
        <v>4674837.7838727022</v>
      </c>
      <c r="G14" s="22" t="s">
        <v>197</v>
      </c>
      <c r="H14" s="22" t="s">
        <v>198</v>
      </c>
      <c r="I14" s="23" t="s">
        <v>179</v>
      </c>
    </row>
    <row r="15" spans="1:9" ht="14.25" x14ac:dyDescent="0.2">
      <c r="A15" s="18">
        <v>1774</v>
      </c>
      <c r="B15" s="19" t="s">
        <v>27</v>
      </c>
      <c r="C15" s="20" t="str">
        <f>VLOOKUP(A15,'[3]Dades Emplaçament'!$A$2:$J$128,9,0)</f>
        <v>AC20</v>
      </c>
      <c r="D15" s="20">
        <f>VLOOKUP(A15,'[3]Dades Emplaçament'!$A:$J,10,0)</f>
        <v>5.5</v>
      </c>
      <c r="E15" s="21">
        <v>427151.60397988028</v>
      </c>
      <c r="F15" s="21">
        <v>4677010.8226085119</v>
      </c>
      <c r="G15" s="22" t="s">
        <v>199</v>
      </c>
      <c r="H15" s="22" t="s">
        <v>200</v>
      </c>
      <c r="I15" s="23" t="s">
        <v>173</v>
      </c>
    </row>
    <row r="16" spans="1:9" ht="14.25" x14ac:dyDescent="0.2">
      <c r="A16" s="18">
        <v>1824</v>
      </c>
      <c r="B16" s="19" t="s">
        <v>28</v>
      </c>
      <c r="C16" s="20" t="str">
        <f>VLOOKUP(A16,'[3]Dades Emplaçament'!$A$2:$J$128,9,0)</f>
        <v>CP20</v>
      </c>
      <c r="D16" s="20">
        <f>VLOOKUP(A16,'[3]Dades Emplaçament'!$A:$J,10,0)</f>
        <v>8.14</v>
      </c>
      <c r="E16" s="21">
        <v>394245.74993879284</v>
      </c>
      <c r="F16" s="21">
        <v>4571180.9082585862</v>
      </c>
      <c r="G16" s="22" t="s">
        <v>201</v>
      </c>
      <c r="H16" s="22" t="s">
        <v>202</v>
      </c>
      <c r="I16" s="23" t="s">
        <v>173</v>
      </c>
    </row>
    <row r="17" spans="1:9" ht="14.25" x14ac:dyDescent="0.2">
      <c r="A17" s="18">
        <v>1778</v>
      </c>
      <c r="B17" s="19" t="s">
        <v>29</v>
      </c>
      <c r="C17" s="20" t="str">
        <f>VLOOKUP(A17,'[3]Dades Emplaçament'!$A$2:$J$128,9,0)</f>
        <v>AC30</v>
      </c>
      <c r="D17" s="20">
        <f>VLOOKUP(A17,'[3]Dades Emplaçament'!$A:$J,10,0)</f>
        <v>5.5</v>
      </c>
      <c r="E17" s="21">
        <v>418979.62951915473</v>
      </c>
      <c r="F17" s="21">
        <v>4682045.8924218491</v>
      </c>
      <c r="G17" s="22" t="s">
        <v>203</v>
      </c>
      <c r="H17" s="22" t="s">
        <v>204</v>
      </c>
      <c r="I17" s="23" t="s">
        <v>168</v>
      </c>
    </row>
    <row r="18" spans="1:9" ht="14.25" x14ac:dyDescent="0.2">
      <c r="A18" s="18">
        <v>1860</v>
      </c>
      <c r="B18" s="19" t="s">
        <v>30</v>
      </c>
      <c r="C18" s="20" t="str">
        <f>VLOOKUP(A18,'[3]Dades Emplaçament'!$A$2:$J$128,9,0)</f>
        <v>CP30</v>
      </c>
      <c r="D18" s="20">
        <f>VLOOKUP(A18,'[3]Dades Emplaçament'!$A:$J,10,0)</f>
        <v>8.14</v>
      </c>
      <c r="E18" s="21">
        <v>421467.07530757011</v>
      </c>
      <c r="F18" s="21">
        <v>4608499.759548693</v>
      </c>
      <c r="G18" s="22" t="s">
        <v>205</v>
      </c>
      <c r="H18" s="22" t="s">
        <v>206</v>
      </c>
      <c r="I18" s="23" t="s">
        <v>173</v>
      </c>
    </row>
    <row r="19" spans="1:9" ht="14.25" x14ac:dyDescent="0.2">
      <c r="A19" s="18">
        <v>1807</v>
      </c>
      <c r="B19" s="19" t="s">
        <v>31</v>
      </c>
      <c r="C19" s="20" t="str">
        <f>VLOOKUP(A19,'[3]Dades Emplaçament'!$A$2:$J$128,9,0)</f>
        <v>AC30</v>
      </c>
      <c r="D19" s="20">
        <f>VLOOKUP(A19,'[3]Dades Emplaçament'!$A:$J,10,0)</f>
        <v>5.5</v>
      </c>
      <c r="E19" s="21">
        <v>430523.22579932492</v>
      </c>
      <c r="F19" s="21">
        <v>4626482.7187047908</v>
      </c>
      <c r="G19" s="22" t="s">
        <v>207</v>
      </c>
      <c r="H19" s="22" t="s">
        <v>208</v>
      </c>
      <c r="I19" s="23" t="s">
        <v>168</v>
      </c>
    </row>
    <row r="20" spans="1:9" ht="14.25" x14ac:dyDescent="0.2">
      <c r="A20" s="18">
        <v>1907</v>
      </c>
      <c r="B20" s="19" t="s">
        <v>32</v>
      </c>
      <c r="C20" s="20" t="str">
        <f>VLOOKUP(A20,'[3]Dades Emplaçament'!$A$2:$J$128,9,0)</f>
        <v>CP20</v>
      </c>
      <c r="D20" s="20">
        <f>VLOOKUP(A20,'[3]Dades Emplaçament'!$A:$J,10,0)</f>
        <v>8.14</v>
      </c>
      <c r="E20" s="21">
        <v>413184.77524169936</v>
      </c>
      <c r="F20" s="21">
        <v>4570646.7637215462</v>
      </c>
      <c r="G20" s="22" t="s">
        <v>209</v>
      </c>
      <c r="H20" s="22" t="s">
        <v>210</v>
      </c>
      <c r="I20" s="23" t="s">
        <v>168</v>
      </c>
    </row>
    <row r="21" spans="1:9" ht="14.25" x14ac:dyDescent="0.2">
      <c r="A21" s="18">
        <v>1790</v>
      </c>
      <c r="B21" s="19" t="s">
        <v>33</v>
      </c>
      <c r="C21" s="20" t="str">
        <f>VLOOKUP(A21,'[3]Dades Emplaçament'!$A$2:$J$128,9,0)</f>
        <v>AC30</v>
      </c>
      <c r="D21" s="20">
        <f>VLOOKUP(A21,'[3]Dades Emplaçament'!$A:$J,10,0)</f>
        <v>5.5</v>
      </c>
      <c r="E21" s="21">
        <v>402001.20729922986</v>
      </c>
      <c r="F21" s="21">
        <v>4629870.9403813649</v>
      </c>
      <c r="G21" s="22" t="s">
        <v>211</v>
      </c>
      <c r="H21" s="22" t="s">
        <v>212</v>
      </c>
      <c r="I21" s="23" t="s">
        <v>173</v>
      </c>
    </row>
    <row r="22" spans="1:9" ht="14.25" x14ac:dyDescent="0.2">
      <c r="A22" s="18">
        <v>1916</v>
      </c>
      <c r="B22" s="19" t="s">
        <v>34</v>
      </c>
      <c r="C22" s="20" t="str">
        <f>VLOOKUP(A22,'[3]Dades Emplaçament'!$A$2:$J$128,9,0)</f>
        <v>AC20</v>
      </c>
      <c r="D22" s="20">
        <f>VLOOKUP(A22,'[3]Dades Emplaçament'!$A:$J,10,0)</f>
        <v>5.5</v>
      </c>
      <c r="E22" s="21">
        <v>333363.05780481105</v>
      </c>
      <c r="F22" s="21">
        <v>4624190.4524019305</v>
      </c>
      <c r="G22" s="22" t="s">
        <v>213</v>
      </c>
      <c r="H22" s="22" t="s">
        <v>214</v>
      </c>
      <c r="I22" s="23" t="s">
        <v>168</v>
      </c>
    </row>
    <row r="23" spans="1:9" ht="14.25" x14ac:dyDescent="0.2">
      <c r="A23" s="18">
        <v>1901</v>
      </c>
      <c r="B23" s="19" t="s">
        <v>35</v>
      </c>
      <c r="C23" s="20" t="str">
        <f>VLOOKUP(A23,'[3]Dades Emplaçament'!$A$2:$J$128,9,0)</f>
        <v>AC20</v>
      </c>
      <c r="D23" s="20">
        <f>VLOOKUP(A23,'[3]Dades Emplaçament'!$A:$J,10,0)</f>
        <v>5.5</v>
      </c>
      <c r="E23" s="21">
        <v>340138.58368386887</v>
      </c>
      <c r="F23" s="21">
        <v>4560323.3019935507</v>
      </c>
      <c r="G23" s="22" t="s">
        <v>215</v>
      </c>
      <c r="H23" s="22" t="s">
        <v>216</v>
      </c>
      <c r="I23" s="23" t="s">
        <v>168</v>
      </c>
    </row>
    <row r="24" spans="1:9" ht="14.25" x14ac:dyDescent="0.2">
      <c r="A24" s="18">
        <v>1864</v>
      </c>
      <c r="B24" s="19" t="s">
        <v>36</v>
      </c>
      <c r="C24" s="20" t="str">
        <f>VLOOKUP(A24,'[3]Dades Emplaçament'!$A$2:$J$128,9,0)</f>
        <v>AC30</v>
      </c>
      <c r="D24" s="20">
        <f>VLOOKUP(A24,'[3]Dades Emplaçament'!$A:$J,10,0)</f>
        <v>5.5</v>
      </c>
      <c r="E24" s="21">
        <v>405334.52182093542</v>
      </c>
      <c r="F24" s="21">
        <v>4670639.9782812987</v>
      </c>
      <c r="G24" s="22" t="s">
        <v>217</v>
      </c>
      <c r="H24" s="22" t="s">
        <v>218</v>
      </c>
      <c r="I24" s="23" t="s">
        <v>173</v>
      </c>
    </row>
    <row r="25" spans="1:9" ht="14.25" x14ac:dyDescent="0.2">
      <c r="A25" s="18">
        <v>1753</v>
      </c>
      <c r="B25" s="19" t="s">
        <v>37</v>
      </c>
      <c r="C25" s="20" t="str">
        <f>VLOOKUP(A25,'[3]Dades Emplaçament'!$A$2:$J$128,9,0)</f>
        <v>AC20</v>
      </c>
      <c r="D25" s="20">
        <f>VLOOKUP(A25,'[3]Dades Emplaçament'!$A:$J,10,0)</f>
        <v>5.5</v>
      </c>
      <c r="E25" s="21">
        <v>355754.00409470347</v>
      </c>
      <c r="F25" s="21">
        <v>4612538.2644384941</v>
      </c>
      <c r="G25" s="22" t="s">
        <v>219</v>
      </c>
      <c r="H25" s="22" t="s">
        <v>220</v>
      </c>
      <c r="I25" s="23" t="s">
        <v>168</v>
      </c>
    </row>
    <row r="26" spans="1:9" ht="14.25" x14ac:dyDescent="0.2">
      <c r="A26" s="18">
        <v>1839</v>
      </c>
      <c r="B26" s="19" t="s">
        <v>38</v>
      </c>
      <c r="C26" s="20" t="str">
        <f>VLOOKUP(A26,'[3]Dades Emplaçament'!$A$2:$J$128,9,0)</f>
        <v>AC30</v>
      </c>
      <c r="D26" s="20">
        <f>VLOOKUP(A26,'[3]Dades Emplaçament'!$A:$J,10,0)</f>
        <v>5.5</v>
      </c>
      <c r="E26" s="21">
        <v>322833.49307679018</v>
      </c>
      <c r="F26" s="21">
        <v>4551917.4202750362</v>
      </c>
      <c r="G26" s="22" t="s">
        <v>221</v>
      </c>
      <c r="H26" s="22" t="s">
        <v>222</v>
      </c>
      <c r="I26" s="23" t="s">
        <v>168</v>
      </c>
    </row>
    <row r="27" spans="1:9" ht="14.25" x14ac:dyDescent="0.2">
      <c r="A27" s="18">
        <v>1750</v>
      </c>
      <c r="B27" s="19" t="s">
        <v>39</v>
      </c>
      <c r="C27" s="20" t="str">
        <f>VLOOKUP(A27,'[3]Dades Emplaçament'!$A$2:$J$128,9,0)</f>
        <v>AC20</v>
      </c>
      <c r="D27" s="20">
        <f>VLOOKUP(A27,'[3]Dades Emplaçament'!$A:$J,10,0)</f>
        <v>5.5</v>
      </c>
      <c r="E27" s="21">
        <v>385132.47975620435</v>
      </c>
      <c r="F27" s="21">
        <v>4669223.1293780031</v>
      </c>
      <c r="G27" s="22" t="s">
        <v>223</v>
      </c>
      <c r="H27" s="22" t="s">
        <v>224</v>
      </c>
      <c r="I27" s="23" t="s">
        <v>168</v>
      </c>
    </row>
    <row r="28" spans="1:9" ht="14.25" x14ac:dyDescent="0.2">
      <c r="A28" s="18">
        <v>1781</v>
      </c>
      <c r="B28" s="19" t="s">
        <v>40</v>
      </c>
      <c r="C28" s="20" t="str">
        <f>VLOOKUP(A28,'[3]Dades Emplaçament'!$A$2:$J$128,9,0)</f>
        <v>AC30</v>
      </c>
      <c r="D28" s="20">
        <f>VLOOKUP(A28,'[3]Dades Emplaçament'!$A:$J,10,0)</f>
        <v>5.5</v>
      </c>
      <c r="E28" s="21">
        <v>357627.89415043854</v>
      </c>
      <c r="F28" s="21">
        <v>4597666.2271673884</v>
      </c>
      <c r="G28" s="22" t="s">
        <v>225</v>
      </c>
      <c r="H28" s="22" t="s">
        <v>226</v>
      </c>
      <c r="I28" s="23" t="s">
        <v>168</v>
      </c>
    </row>
    <row r="29" spans="1:9" ht="14.25" x14ac:dyDescent="0.2">
      <c r="A29" s="18">
        <v>1729</v>
      </c>
      <c r="B29" s="19" t="s">
        <v>41</v>
      </c>
      <c r="C29" s="20" t="str">
        <f>VLOOKUP(A29,'[3]Dades Emplaçament'!$A$2:$J$128,9,0)</f>
        <v>CP30</v>
      </c>
      <c r="D29" s="20">
        <f>VLOOKUP(A29,'[3]Dades Emplaçament'!$A:$J,10,0)</f>
        <v>5.5</v>
      </c>
      <c r="E29" s="21">
        <v>376501.01858706475</v>
      </c>
      <c r="F29" s="21">
        <v>4610210.1034016814</v>
      </c>
      <c r="G29" s="22" t="s">
        <v>227</v>
      </c>
      <c r="H29" s="22" t="s">
        <v>228</v>
      </c>
      <c r="I29" s="23" t="s">
        <v>173</v>
      </c>
    </row>
    <row r="30" spans="1:9" ht="14.25" x14ac:dyDescent="0.2">
      <c r="A30" s="18">
        <v>1786</v>
      </c>
      <c r="B30" s="19" t="s">
        <v>42</v>
      </c>
      <c r="C30" s="20" t="str">
        <f>VLOOKUP(A30,'[3]Dades Emplaçament'!$A$2:$J$128,9,0)</f>
        <v>CP20</v>
      </c>
      <c r="D30" s="20">
        <f>VLOOKUP(A30,'[3]Dades Emplaçament'!$A:$J,10,0)</f>
        <v>8.14</v>
      </c>
      <c r="E30" s="21">
        <v>324990.63141080737</v>
      </c>
      <c r="F30" s="21">
        <v>4569707.4314816827</v>
      </c>
      <c r="G30" s="22" t="s">
        <v>229</v>
      </c>
      <c r="H30" s="22" t="s">
        <v>230</v>
      </c>
      <c r="I30" s="23" t="s">
        <v>179</v>
      </c>
    </row>
    <row r="31" spans="1:9" ht="14.25" x14ac:dyDescent="0.2">
      <c r="A31" s="18">
        <v>1754</v>
      </c>
      <c r="B31" s="19" t="s">
        <v>43</v>
      </c>
      <c r="C31" s="20" t="str">
        <f>VLOOKUP(A31,'[3]Dades Emplaçament'!$A$2:$J$128,9,0)</f>
        <v>AC20</v>
      </c>
      <c r="D31" s="20">
        <f>VLOOKUP(A31,'[3]Dades Emplaçament'!$A:$J,10,0)</f>
        <v>5.5</v>
      </c>
      <c r="E31" s="21">
        <v>384450.6839854382</v>
      </c>
      <c r="F31" s="21">
        <v>4564489.9722123034</v>
      </c>
      <c r="G31" s="22" t="s">
        <v>231</v>
      </c>
      <c r="H31" s="22" t="s">
        <v>232</v>
      </c>
      <c r="I31" s="23" t="s">
        <v>168</v>
      </c>
    </row>
    <row r="32" spans="1:9" ht="14.25" x14ac:dyDescent="0.2">
      <c r="A32" s="18">
        <v>1924</v>
      </c>
      <c r="B32" s="19" t="s">
        <v>44</v>
      </c>
      <c r="C32" s="20" t="str">
        <f>VLOOKUP(A32,'[3]Dades Emplaçament'!$A$2:$J$128,9,0)</f>
        <v>CP30</v>
      </c>
      <c r="D32" s="20">
        <f>VLOOKUP(A32,'[3]Dades Emplaçament'!$A:$J,10,0)</f>
        <v>8.14</v>
      </c>
      <c r="E32" s="21">
        <v>341906.73750887619</v>
      </c>
      <c r="F32" s="21">
        <v>4712021.5237130672</v>
      </c>
      <c r="G32" s="22" t="s">
        <v>233</v>
      </c>
      <c r="H32" s="22" t="s">
        <v>234</v>
      </c>
      <c r="I32" s="23" t="s">
        <v>235</v>
      </c>
    </row>
    <row r="33" spans="1:9" ht="14.25" x14ac:dyDescent="0.2">
      <c r="A33" s="18">
        <v>1889</v>
      </c>
      <c r="B33" s="19" t="s">
        <v>45</v>
      </c>
      <c r="C33" s="20" t="str">
        <f>VLOOKUP(A33,'[3]Dades Emplaçament'!$A$2:$J$128,9,0)</f>
        <v>AC20</v>
      </c>
      <c r="D33" s="20">
        <f>VLOOKUP(A33,'[3]Dades Emplaçament'!$A:$J,10,0)</f>
        <v>5.5</v>
      </c>
      <c r="E33" s="21">
        <v>400696.50174772495</v>
      </c>
      <c r="F33" s="21">
        <v>4668942.0108426455</v>
      </c>
      <c r="G33" s="22" t="s">
        <v>236</v>
      </c>
      <c r="H33" s="22" t="s">
        <v>237</v>
      </c>
      <c r="I33" s="23" t="s">
        <v>173</v>
      </c>
    </row>
    <row r="34" spans="1:9" ht="14.25" x14ac:dyDescent="0.2">
      <c r="A34" s="18">
        <v>1756</v>
      </c>
      <c r="B34" s="19" t="s">
        <v>46</v>
      </c>
      <c r="C34" s="20" t="str">
        <f>VLOOKUP(A34,'[3]Dades Emplaçament'!$A$2:$J$128,9,0)</f>
        <v>CP30</v>
      </c>
      <c r="D34" s="20">
        <f>VLOOKUP(A34,'[3]Dades Emplaçament'!$A:$J,10,0)</f>
        <v>5.5</v>
      </c>
      <c r="E34" s="21">
        <v>396005.15296316473</v>
      </c>
      <c r="F34" s="21">
        <v>4623934.9766784543</v>
      </c>
      <c r="G34" s="22" t="s">
        <v>238</v>
      </c>
      <c r="H34" s="22" t="s">
        <v>239</v>
      </c>
      <c r="I34" s="23" t="s">
        <v>168</v>
      </c>
    </row>
    <row r="35" spans="1:9" ht="14.25" x14ac:dyDescent="0.2">
      <c r="A35" s="18">
        <v>1877</v>
      </c>
      <c r="B35" s="19" t="s">
        <v>47</v>
      </c>
      <c r="C35" s="20" t="str">
        <f>VLOOKUP(A35,'[3]Dades Emplaçament'!$A$2:$J$128,9,0)</f>
        <v>AC20</v>
      </c>
      <c r="D35" s="20">
        <f>VLOOKUP(A35,'[3]Dades Emplaçament'!$A:$J,10,0)</f>
        <v>5.5</v>
      </c>
      <c r="E35" s="21">
        <v>389162.13798601693</v>
      </c>
      <c r="F35" s="21">
        <v>4623359.0277104359</v>
      </c>
      <c r="G35" s="22" t="s">
        <v>240</v>
      </c>
      <c r="H35" s="22" t="s">
        <v>241</v>
      </c>
      <c r="I35" s="23" t="s">
        <v>242</v>
      </c>
    </row>
    <row r="36" spans="1:9" ht="14.25" x14ac:dyDescent="0.2">
      <c r="A36" s="18">
        <v>1851</v>
      </c>
      <c r="B36" s="19" t="s">
        <v>48</v>
      </c>
      <c r="C36" s="20" t="str">
        <f>VLOOKUP(A36,'[3]Dades Emplaçament'!$A$2:$J$128,9,0)</f>
        <v>CP30</v>
      </c>
      <c r="D36" s="20">
        <f>VLOOKUP(A36,'[3]Dades Emplaçament'!$A:$J,10,0)</f>
        <v>8.14</v>
      </c>
      <c r="E36" s="21">
        <v>334928.81799237855</v>
      </c>
      <c r="F36" s="21">
        <v>4592266.3910378227</v>
      </c>
      <c r="G36" s="22" t="s">
        <v>243</v>
      </c>
      <c r="H36" s="22" t="s">
        <v>244</v>
      </c>
      <c r="I36" s="23" t="s">
        <v>168</v>
      </c>
    </row>
    <row r="37" spans="1:9" ht="14.25" x14ac:dyDescent="0.2">
      <c r="A37" s="18">
        <v>1912</v>
      </c>
      <c r="B37" s="19" t="s">
        <v>49</v>
      </c>
      <c r="C37" s="20" t="str">
        <f>VLOOKUP(A37,'[3]Dades Emplaçament'!$A$2:$J$128,9,0)</f>
        <v>AC20</v>
      </c>
      <c r="D37" s="20">
        <f>VLOOKUP(A37,'[3]Dades Emplaçament'!$A:$J,10,0)</f>
        <v>5.5</v>
      </c>
      <c r="E37" s="21">
        <v>487693.47989812755</v>
      </c>
      <c r="F37" s="21">
        <v>4648291.3187014814</v>
      </c>
      <c r="G37" s="22" t="s">
        <v>245</v>
      </c>
      <c r="H37" s="22" t="s">
        <v>246</v>
      </c>
      <c r="I37" s="23" t="s">
        <v>168</v>
      </c>
    </row>
    <row r="38" spans="1:9" ht="14.25" x14ac:dyDescent="0.2">
      <c r="A38" s="18">
        <v>1735</v>
      </c>
      <c r="B38" s="19" t="s">
        <v>50</v>
      </c>
      <c r="C38" s="20" t="str">
        <f>VLOOKUP(A38,'[3]Dades Emplaçament'!$A$2:$J$128,9,0)</f>
        <v>AC15</v>
      </c>
      <c r="D38" s="20">
        <f>VLOOKUP(A38,'[3]Dades Emplaçament'!$A:$J,10,0)</f>
        <v>5.5</v>
      </c>
      <c r="E38" s="21">
        <v>346597.73897496215</v>
      </c>
      <c r="F38" s="21">
        <v>4711256.4869319759</v>
      </c>
      <c r="G38" s="22" t="s">
        <v>247</v>
      </c>
      <c r="H38" s="22" t="s">
        <v>248</v>
      </c>
      <c r="I38" s="23" t="s">
        <v>179</v>
      </c>
    </row>
    <row r="39" spans="1:9" ht="14.25" x14ac:dyDescent="0.2">
      <c r="A39" s="18">
        <v>1905</v>
      </c>
      <c r="B39" s="19" t="s">
        <v>51</v>
      </c>
      <c r="C39" s="20" t="str">
        <f>VLOOKUP(A39,'[3]Dades Emplaçament'!$A$2:$J$128,9,0)</f>
        <v>AC30</v>
      </c>
      <c r="D39" s="20">
        <f>VLOOKUP(A39,'[3]Dades Emplaçament'!$A:$J,10,0)</f>
        <v>5.5</v>
      </c>
      <c r="E39" s="21">
        <v>359567.12026614259</v>
      </c>
      <c r="F39" s="21">
        <v>4627069.2580280369</v>
      </c>
      <c r="G39" s="22" t="s">
        <v>249</v>
      </c>
      <c r="H39" s="22" t="s">
        <v>250</v>
      </c>
      <c r="I39" s="23" t="s">
        <v>168</v>
      </c>
    </row>
    <row r="40" spans="1:9" ht="14.25" x14ac:dyDescent="0.2">
      <c r="A40" s="18">
        <v>1806</v>
      </c>
      <c r="B40" s="19" t="s">
        <v>52</v>
      </c>
      <c r="C40" s="20" t="str">
        <f>VLOOKUP(A40,'[3]Dades Emplaçament'!$A$2:$J$128,9,0)</f>
        <v>AC20</v>
      </c>
      <c r="D40" s="20">
        <f>VLOOKUP(A40,'[3]Dades Emplaçament'!$A:$J,10,0)</f>
        <v>5.5</v>
      </c>
      <c r="E40" s="21">
        <v>313350.71960889513</v>
      </c>
      <c r="F40" s="21">
        <v>4583708.541507287</v>
      </c>
      <c r="G40" s="22" t="s">
        <v>251</v>
      </c>
      <c r="H40" s="22" t="s">
        <v>252</v>
      </c>
      <c r="I40" s="23" t="s">
        <v>168</v>
      </c>
    </row>
    <row r="41" spans="1:9" ht="14.25" x14ac:dyDescent="0.2">
      <c r="A41" s="18">
        <v>1849</v>
      </c>
      <c r="B41" s="19" t="s">
        <v>53</v>
      </c>
      <c r="C41" s="20" t="str">
        <f>VLOOKUP(A41,'[3]Dades Emplaçament'!$A$2:$J$128,9,0)</f>
        <v>AC20</v>
      </c>
      <c r="D41" s="20">
        <f>VLOOKUP(A41,'[3]Dades Emplaçament'!$A:$J,10,0)</f>
        <v>5.5</v>
      </c>
      <c r="E41" s="21">
        <v>509853.82492145512</v>
      </c>
      <c r="F41" s="21">
        <v>4689234.2140116114</v>
      </c>
      <c r="G41" s="22" t="s">
        <v>253</v>
      </c>
      <c r="H41" s="22" t="s">
        <v>254</v>
      </c>
      <c r="I41" s="23" t="s">
        <v>173</v>
      </c>
    </row>
    <row r="42" spans="1:9" ht="14.25" x14ac:dyDescent="0.2">
      <c r="A42" s="18">
        <v>1859</v>
      </c>
      <c r="B42" s="19" t="s">
        <v>54</v>
      </c>
      <c r="C42" s="20" t="str">
        <f>VLOOKUP(A42,'[3]Dades Emplaçament'!$A$2:$J$128,9,0)</f>
        <v>AC20</v>
      </c>
      <c r="D42" s="20">
        <f>VLOOKUP(A42,'[3]Dades Emplaçament'!$A:$J,10,0)</f>
        <v>5.5</v>
      </c>
      <c r="E42" s="21">
        <v>349121.7133317836</v>
      </c>
      <c r="F42" s="21">
        <v>4707361.4617426964</v>
      </c>
      <c r="G42" s="22" t="s">
        <v>255</v>
      </c>
      <c r="H42" s="22" t="s">
        <v>256</v>
      </c>
      <c r="I42" s="23" t="s">
        <v>179</v>
      </c>
    </row>
    <row r="43" spans="1:9" ht="14.25" x14ac:dyDescent="0.2">
      <c r="A43" s="18">
        <v>1764</v>
      </c>
      <c r="B43" s="19" t="s">
        <v>55</v>
      </c>
      <c r="C43" s="20" t="str">
        <f>VLOOKUP(A43,'[3]Dades Emplaçament'!$A$2:$J$128,9,0)</f>
        <v>CP30</v>
      </c>
      <c r="D43" s="20">
        <f>VLOOKUP(A43,'[3]Dades Emplaçament'!$A:$J,10,0)</f>
        <v>5.5</v>
      </c>
      <c r="E43" s="21">
        <v>353555.67145896843</v>
      </c>
      <c r="F43" s="21">
        <v>4700937.4181404375</v>
      </c>
      <c r="G43" s="22" t="s">
        <v>257</v>
      </c>
      <c r="H43" s="22" t="s">
        <v>258</v>
      </c>
      <c r="I43" s="23" t="s">
        <v>186</v>
      </c>
    </row>
    <row r="44" spans="1:9" ht="14.25" x14ac:dyDescent="0.2">
      <c r="A44" s="18">
        <v>1736</v>
      </c>
      <c r="B44" s="19" t="s">
        <v>56</v>
      </c>
      <c r="C44" s="20" t="str">
        <f>VLOOKUP(A44,'[3]Dades Emplaçament'!$A$2:$J$128,9,0)</f>
        <v>AT30</v>
      </c>
      <c r="D44" s="20">
        <f>VLOOKUP(A44,'[3]Dades Emplaçament'!$A:$J,10,0)</f>
        <v>11</v>
      </c>
      <c r="E44" s="21">
        <v>435892.08255058544</v>
      </c>
      <c r="F44" s="21">
        <v>4606507.6470040819</v>
      </c>
      <c r="G44" s="22" t="s">
        <v>259</v>
      </c>
      <c r="H44" s="22" t="s">
        <v>260</v>
      </c>
      <c r="I44" s="23" t="s">
        <v>168</v>
      </c>
    </row>
    <row r="45" spans="1:9" ht="14.25" x14ac:dyDescent="0.2">
      <c r="A45" s="18">
        <v>1817</v>
      </c>
      <c r="B45" s="19" t="s">
        <v>57</v>
      </c>
      <c r="C45" s="20" t="str">
        <f>VLOOKUP(A45,'[3]Dades Emplaçament'!$A$2:$J$128,9,0)</f>
        <v>AC20</v>
      </c>
      <c r="D45" s="20">
        <f>VLOOKUP(A45,'[3]Dades Emplaçament'!$A:$J,10,0)</f>
        <v>5.5</v>
      </c>
      <c r="E45" s="21">
        <v>327954.32425880281</v>
      </c>
      <c r="F45" s="21">
        <v>4660410.549585443</v>
      </c>
      <c r="G45" s="22" t="s">
        <v>261</v>
      </c>
      <c r="H45" s="22" t="s">
        <v>262</v>
      </c>
      <c r="I45" s="23" t="s">
        <v>179</v>
      </c>
    </row>
    <row r="46" spans="1:9" ht="14.25" x14ac:dyDescent="0.2">
      <c r="A46" s="18">
        <v>1836</v>
      </c>
      <c r="B46" s="19" t="s">
        <v>58</v>
      </c>
      <c r="C46" s="20" t="str">
        <f>VLOOKUP(A46,'[3]Dades Emplaçament'!$A$2:$J$128,9,0)</f>
        <v>AC20</v>
      </c>
      <c r="D46" s="20">
        <f>VLOOKUP(A46,'[3]Dades Emplaçament'!$A:$J,10,0)</f>
        <v>5.5</v>
      </c>
      <c r="E46" s="21">
        <v>448924.10919203219</v>
      </c>
      <c r="F46" s="21">
        <v>4607356.5494330376</v>
      </c>
      <c r="G46" s="22" t="s">
        <v>263</v>
      </c>
      <c r="H46" s="22" t="s">
        <v>264</v>
      </c>
      <c r="I46" s="23" t="s">
        <v>168</v>
      </c>
    </row>
    <row r="47" spans="1:9" ht="14.25" x14ac:dyDescent="0.2">
      <c r="A47" s="18">
        <v>1874</v>
      </c>
      <c r="B47" s="19" t="s">
        <v>59</v>
      </c>
      <c r="C47" s="20" t="str">
        <f>VLOOKUP(A47,'[3]Dades Emplaçament'!$A$2:$J$128,9,0)</f>
        <v>CP20</v>
      </c>
      <c r="D47" s="20">
        <f>VLOOKUP(A47,'[3]Dades Emplaçament'!$A:$J,10,0)</f>
        <v>5.5</v>
      </c>
      <c r="E47" s="21">
        <v>358757.9305184157</v>
      </c>
      <c r="F47" s="21">
        <v>4602228.2256639041</v>
      </c>
      <c r="G47" s="22" t="s">
        <v>265</v>
      </c>
      <c r="H47" s="22" t="s">
        <v>266</v>
      </c>
      <c r="I47" s="23" t="s">
        <v>168</v>
      </c>
    </row>
    <row r="48" spans="1:9" ht="14.25" x14ac:dyDescent="0.2">
      <c r="A48" s="18">
        <v>1840</v>
      </c>
      <c r="B48" s="19" t="s">
        <v>60</v>
      </c>
      <c r="C48" s="20" t="str">
        <f>VLOOKUP(A48,'[3]Dades Emplaçament'!$A$2:$J$128,9,0)</f>
        <v>CP20</v>
      </c>
      <c r="D48" s="20">
        <f>VLOOKUP(A48,'[3]Dades Emplaçament'!$A:$J,10,0)</f>
        <v>8.14</v>
      </c>
      <c r="E48" s="21">
        <v>489086.26041900192</v>
      </c>
      <c r="F48" s="21">
        <v>4619082.2628582716</v>
      </c>
      <c r="G48" s="22" t="s">
        <v>267</v>
      </c>
      <c r="H48" s="22" t="s">
        <v>268</v>
      </c>
      <c r="I48" s="23" t="s">
        <v>168</v>
      </c>
    </row>
    <row r="49" spans="1:9" ht="14.25" x14ac:dyDescent="0.2">
      <c r="A49" s="18">
        <v>1826</v>
      </c>
      <c r="B49" s="19" t="s">
        <v>61</v>
      </c>
      <c r="C49" s="20" t="str">
        <f>VLOOKUP(A49,'[3]Dades Emplaçament'!$A$2:$J$128,9,0)</f>
        <v>CP30</v>
      </c>
      <c r="D49" s="20">
        <f>VLOOKUP(A49,'[3]Dades Emplaçament'!$A:$J,10,0)</f>
        <v>8.14</v>
      </c>
      <c r="E49" s="21">
        <v>474986.2904664083</v>
      </c>
      <c r="F49" s="21">
        <v>4625922.3804510403</v>
      </c>
      <c r="G49" s="22" t="s">
        <v>269</v>
      </c>
      <c r="H49" s="22" t="s">
        <v>270</v>
      </c>
      <c r="I49" s="23" t="s">
        <v>186</v>
      </c>
    </row>
    <row r="50" spans="1:9" ht="14.25" x14ac:dyDescent="0.2">
      <c r="A50" s="18">
        <v>1871</v>
      </c>
      <c r="B50" s="19" t="s">
        <v>62</v>
      </c>
      <c r="C50" s="20" t="str">
        <f>VLOOKUP(A50,'[3]Dades Emplaçament'!$A$2:$J$128,9,0)</f>
        <v>AC30</v>
      </c>
      <c r="D50" s="20">
        <f>VLOOKUP(A50,'[3]Dades Emplaçament'!$A:$J,10,0)</f>
        <v>5.5</v>
      </c>
      <c r="E50" s="21">
        <v>336727.89206255926</v>
      </c>
      <c r="F50" s="21">
        <v>4601660.3919474194</v>
      </c>
      <c r="G50" s="22" t="s">
        <v>271</v>
      </c>
      <c r="H50" s="22" t="s">
        <v>272</v>
      </c>
      <c r="I50" s="23" t="s">
        <v>168</v>
      </c>
    </row>
    <row r="51" spans="1:9" ht="14.25" x14ac:dyDescent="0.2">
      <c r="A51" s="18">
        <v>1919</v>
      </c>
      <c r="B51" s="19" t="s">
        <v>63</v>
      </c>
      <c r="C51" s="20" t="str">
        <f>VLOOKUP(A51,'[3]Dades Emplaçament'!$A$2:$J$128,9,0)</f>
        <v>CP20</v>
      </c>
      <c r="D51" s="20">
        <f>VLOOKUP(A51,'[3]Dades Emplaçament'!$A:$J,10,0)</f>
        <v>8.14</v>
      </c>
      <c r="E51" s="21">
        <v>402107.94364508393</v>
      </c>
      <c r="F51" s="21">
        <v>4595102.8856800487</v>
      </c>
      <c r="G51" s="22" t="s">
        <v>273</v>
      </c>
      <c r="H51" s="22" t="s">
        <v>274</v>
      </c>
      <c r="I51" s="23" t="s">
        <v>173</v>
      </c>
    </row>
    <row r="52" spans="1:9" ht="14.25" x14ac:dyDescent="0.2">
      <c r="A52" s="18">
        <v>1853</v>
      </c>
      <c r="B52" s="19" t="s">
        <v>64</v>
      </c>
      <c r="C52" s="20" t="str">
        <f>VLOOKUP(A52,'[3]Dades Emplaçament'!$A$2:$J$128,9,0)</f>
        <v>AC30</v>
      </c>
      <c r="D52" s="20">
        <f>VLOOKUP(A52,'[3]Dades Emplaçament'!$A:$J,10,0)</f>
        <v>5.5</v>
      </c>
      <c r="E52" s="21">
        <v>472329.27278835775</v>
      </c>
      <c r="F52" s="21">
        <v>4624135.3978425888</v>
      </c>
      <c r="G52" s="22" t="s">
        <v>275</v>
      </c>
      <c r="H52" s="22" t="s">
        <v>276</v>
      </c>
      <c r="I52" s="23" t="s">
        <v>168</v>
      </c>
    </row>
    <row r="53" spans="1:9" ht="14.25" x14ac:dyDescent="0.2">
      <c r="A53" s="18">
        <v>1908</v>
      </c>
      <c r="B53" s="19" t="s">
        <v>65</v>
      </c>
      <c r="C53" s="20" t="str">
        <f>VLOOKUP(A53,'[3]Dades Emplaçament'!$A$2:$J$128,9,0)</f>
        <v>AC20</v>
      </c>
      <c r="D53" s="20">
        <f>VLOOKUP(A53,'[3]Dades Emplaçament'!$A:$J,10,0)</f>
        <v>5.5</v>
      </c>
      <c r="E53" s="21">
        <v>454161.07204674132</v>
      </c>
      <c r="F53" s="21">
        <v>4601391.5004490418</v>
      </c>
      <c r="G53" s="22" t="s">
        <v>277</v>
      </c>
      <c r="H53" s="22" t="s">
        <v>278</v>
      </c>
      <c r="I53" s="23" t="s">
        <v>168</v>
      </c>
    </row>
    <row r="54" spans="1:9" ht="14.25" x14ac:dyDescent="0.2">
      <c r="A54" s="18">
        <v>1730</v>
      </c>
      <c r="B54" s="19" t="s">
        <v>66</v>
      </c>
      <c r="C54" s="20" t="str">
        <f>VLOOKUP(A54,'[3]Dades Emplaçament'!$A$2:$J$128,9,0)</f>
        <v>AC20</v>
      </c>
      <c r="D54" s="20">
        <f>VLOOKUP(A54,'[3]Dades Emplaçament'!$A:$J,10,0)</f>
        <v>5.5</v>
      </c>
      <c r="E54" s="21">
        <v>471348.57948528574</v>
      </c>
      <c r="F54" s="21">
        <v>4664754.4682447091</v>
      </c>
      <c r="G54" s="22" t="s">
        <v>279</v>
      </c>
      <c r="H54" s="22" t="s">
        <v>280</v>
      </c>
      <c r="I54" s="23" t="s">
        <v>173</v>
      </c>
    </row>
    <row r="55" spans="1:9" ht="14.25" x14ac:dyDescent="0.2">
      <c r="A55" s="18">
        <v>1798</v>
      </c>
      <c r="B55" s="19" t="s">
        <v>281</v>
      </c>
      <c r="C55" s="20" t="str">
        <f>VLOOKUP(A55,'[3]Dades Emplaçament'!$A$2:$J$128,9,0)</f>
        <v>CP20</v>
      </c>
      <c r="D55" s="20">
        <f>VLOOKUP(A55,'[3]Dades Emplaçament'!$A:$J,10,0)</f>
        <v>8.14</v>
      </c>
      <c r="E55" s="21">
        <v>413339.64955864579</v>
      </c>
      <c r="F55" s="21">
        <v>4685838.9410972763</v>
      </c>
      <c r="G55" s="22" t="s">
        <v>282</v>
      </c>
      <c r="H55" s="22" t="s">
        <v>283</v>
      </c>
      <c r="I55" s="23" t="s">
        <v>173</v>
      </c>
    </row>
    <row r="56" spans="1:9" ht="14.25" x14ac:dyDescent="0.2">
      <c r="A56" s="18">
        <v>1799</v>
      </c>
      <c r="B56" s="19" t="s">
        <v>68</v>
      </c>
      <c r="C56" s="20" t="str">
        <f>VLOOKUP(A56,'[3]Dades Emplaçament'!$A$2:$J$128,9,0)</f>
        <v>CP30</v>
      </c>
      <c r="D56" s="20">
        <f>VLOOKUP(A56,'[3]Dades Emplaçament'!$A:$J,10,0)</f>
        <v>8.14</v>
      </c>
      <c r="E56" s="21">
        <v>412240.65141400491</v>
      </c>
      <c r="F56" s="21">
        <v>4686307.950163438</v>
      </c>
      <c r="G56" s="22" t="s">
        <v>284</v>
      </c>
      <c r="H56" s="22" t="s">
        <v>285</v>
      </c>
      <c r="I56" s="23" t="s">
        <v>179</v>
      </c>
    </row>
    <row r="57" spans="1:9" ht="14.25" x14ac:dyDescent="0.2">
      <c r="A57" s="18">
        <v>1795</v>
      </c>
      <c r="B57" s="19" t="s">
        <v>69</v>
      </c>
      <c r="C57" s="20" t="str">
        <f>VLOOKUP(A57,'[3]Dades Emplaçament'!$A$2:$J$128,9,0)</f>
        <v>AC20</v>
      </c>
      <c r="D57" s="20">
        <f>VLOOKUP(A57,'[3]Dades Emplaçament'!$A:$J,10,0)</f>
        <v>5.5</v>
      </c>
      <c r="E57" s="21">
        <v>463522.63676275464</v>
      </c>
      <c r="F57" s="21">
        <v>4673901.5418060757</v>
      </c>
      <c r="G57" s="22" t="s">
        <v>286</v>
      </c>
      <c r="H57" s="22" t="s">
        <v>287</v>
      </c>
      <c r="I57" s="23" t="s">
        <v>173</v>
      </c>
    </row>
    <row r="58" spans="1:9" ht="14.25" x14ac:dyDescent="0.2">
      <c r="A58" s="18">
        <v>1769</v>
      </c>
      <c r="B58" s="19" t="s">
        <v>70</v>
      </c>
      <c r="C58" s="20" t="str">
        <f>VLOOKUP(A58,'[3]Dades Emplaçament'!$A$2:$J$128,9,0)</f>
        <v>CP30</v>
      </c>
      <c r="D58" s="20">
        <f>VLOOKUP(A58,'[3]Dades Emplaçament'!$A:$J,10,0)</f>
        <v>8.14</v>
      </c>
      <c r="E58" s="21">
        <v>330591.09100824501</v>
      </c>
      <c r="F58" s="21">
        <v>4629132.481095857</v>
      </c>
      <c r="G58" s="22" t="s">
        <v>288</v>
      </c>
      <c r="H58" s="22" t="s">
        <v>289</v>
      </c>
      <c r="I58" s="23" t="s">
        <v>168</v>
      </c>
    </row>
    <row r="59" spans="1:9" ht="14.25" x14ac:dyDescent="0.2">
      <c r="A59" s="18">
        <v>1830</v>
      </c>
      <c r="B59" s="19" t="s">
        <v>71</v>
      </c>
      <c r="C59" s="20" t="str">
        <f>VLOOKUP(A59,'[3]Dades Emplaçament'!$A$2:$J$128,9,0)</f>
        <v>AC30</v>
      </c>
      <c r="D59" s="20">
        <f>VLOOKUP(A59,'[3]Dades Emplaçament'!$A:$J,10,0)</f>
        <v>5.5</v>
      </c>
      <c r="E59" s="21">
        <v>350073.95428525138</v>
      </c>
      <c r="F59" s="21">
        <v>4607134.2991623562</v>
      </c>
      <c r="G59" s="22" t="s">
        <v>290</v>
      </c>
      <c r="H59" s="22" t="s">
        <v>291</v>
      </c>
      <c r="I59" s="23" t="s">
        <v>168</v>
      </c>
    </row>
    <row r="60" spans="1:9" ht="14.25" x14ac:dyDescent="0.2">
      <c r="A60" s="18">
        <v>1740</v>
      </c>
      <c r="B60" s="19" t="s">
        <v>72</v>
      </c>
      <c r="C60" s="20" t="str">
        <f>VLOOKUP(A60,'[3]Dades Emplaçament'!$A$2:$J$128,9,0)</f>
        <v>AC30</v>
      </c>
      <c r="D60" s="20">
        <f>VLOOKUP(A60,'[3]Dades Emplaçament'!$A:$J,10,0)</f>
        <v>5.5</v>
      </c>
      <c r="E60" s="21">
        <v>340663.67616837384</v>
      </c>
      <c r="F60" s="21">
        <v>4572404.3167350478</v>
      </c>
      <c r="G60" s="22" t="s">
        <v>292</v>
      </c>
      <c r="H60" s="22" t="s">
        <v>293</v>
      </c>
      <c r="I60" s="23" t="s">
        <v>168</v>
      </c>
    </row>
    <row r="61" spans="1:9" ht="14.25" x14ac:dyDescent="0.2">
      <c r="A61" s="18">
        <v>1779</v>
      </c>
      <c r="B61" s="19" t="s">
        <v>73</v>
      </c>
      <c r="C61" s="20" t="str">
        <f>VLOOKUP(A61,'[3]Dades Emplaçament'!$A$2:$J$128,9,0)</f>
        <v>AC20</v>
      </c>
      <c r="D61" s="20">
        <f>VLOOKUP(A61,'[3]Dades Emplaçament'!$A:$J,10,0)</f>
        <v>5.5</v>
      </c>
      <c r="E61" s="21">
        <v>316385.61278446083</v>
      </c>
      <c r="F61" s="21">
        <v>4569010.4956961945</v>
      </c>
      <c r="G61" s="22" t="s">
        <v>294</v>
      </c>
      <c r="H61" s="22" t="s">
        <v>295</v>
      </c>
      <c r="I61" s="23" t="s">
        <v>173</v>
      </c>
    </row>
    <row r="62" spans="1:9" ht="14.25" x14ac:dyDescent="0.2">
      <c r="A62" s="18">
        <v>1895</v>
      </c>
      <c r="B62" s="19" t="s">
        <v>74</v>
      </c>
      <c r="C62" s="20" t="str">
        <f>VLOOKUP(A62,'[3]Dades Emplaçament'!$A$2:$J$128,9,0)</f>
        <v>CP30</v>
      </c>
      <c r="D62" s="20">
        <f>VLOOKUP(A62,'[3]Dades Emplaçament'!$A:$J,10,0)</f>
        <v>5.5</v>
      </c>
      <c r="E62" s="21">
        <v>415934.1331190943</v>
      </c>
      <c r="F62" s="21">
        <v>4617248.815093861</v>
      </c>
      <c r="G62" s="22" t="s">
        <v>296</v>
      </c>
      <c r="H62" s="22" t="s">
        <v>297</v>
      </c>
      <c r="I62" s="23" t="s">
        <v>168</v>
      </c>
    </row>
    <row r="63" spans="1:9" ht="14.25" x14ac:dyDescent="0.2">
      <c r="A63" s="18">
        <v>1880</v>
      </c>
      <c r="B63" s="19" t="s">
        <v>75</v>
      </c>
      <c r="C63" s="20" t="str">
        <f>VLOOKUP(A63,'[3]Dades Emplaçament'!$A$2:$J$128,9,0)</f>
        <v>CP40</v>
      </c>
      <c r="D63" s="20">
        <f>VLOOKUP(A63,'[3]Dades Emplaçament'!$A:$J,10,0)</f>
        <v>8.14</v>
      </c>
      <c r="E63" s="21">
        <v>390799.74556885759</v>
      </c>
      <c r="F63" s="21">
        <v>4571308.9346052706</v>
      </c>
      <c r="G63" s="22" t="s">
        <v>298</v>
      </c>
      <c r="H63" s="22" t="s">
        <v>299</v>
      </c>
      <c r="I63" s="23" t="s">
        <v>168</v>
      </c>
    </row>
    <row r="64" spans="1:9" ht="14.25" x14ac:dyDescent="0.2">
      <c r="A64" s="18">
        <v>1869</v>
      </c>
      <c r="B64" s="19" t="s">
        <v>76</v>
      </c>
      <c r="C64" s="20" t="str">
        <f>VLOOKUP(A64,'[3]Dades Emplaçament'!$A$2:$J$128,9,0)</f>
        <v>AC30</v>
      </c>
      <c r="D64" s="20">
        <f>VLOOKUP(A64,'[3]Dades Emplaçament'!$A:$J,10,0)</f>
        <v>5.5</v>
      </c>
      <c r="E64" s="21">
        <v>348295.18277251103</v>
      </c>
      <c r="F64" s="21">
        <v>4637609.3598968023</v>
      </c>
      <c r="G64" s="22" t="s">
        <v>300</v>
      </c>
      <c r="H64" s="22" t="s">
        <v>301</v>
      </c>
      <c r="I64" s="23" t="s">
        <v>168</v>
      </c>
    </row>
    <row r="65" spans="1:9" ht="14.25" x14ac:dyDescent="0.2">
      <c r="A65" s="18">
        <v>1737</v>
      </c>
      <c r="B65" s="19" t="s">
        <v>77</v>
      </c>
      <c r="C65" s="20" t="str">
        <f>VLOOKUP(A65,'[3]Dades Emplaçament'!$A$2:$J$128,9,0)</f>
        <v>CP40</v>
      </c>
      <c r="D65" s="20">
        <f>VLOOKUP(A65,'[3]Dades Emplaçament'!$A:$J,10,0)</f>
        <v>5.5</v>
      </c>
      <c r="E65" s="21">
        <v>339697.85264791752</v>
      </c>
      <c r="F65" s="21">
        <v>4595859.3604196412</v>
      </c>
      <c r="G65" s="22" t="s">
        <v>302</v>
      </c>
      <c r="H65" s="22" t="s">
        <v>303</v>
      </c>
      <c r="I65" s="23" t="s">
        <v>168</v>
      </c>
    </row>
    <row r="66" spans="1:9" ht="14.25" x14ac:dyDescent="0.2">
      <c r="A66" s="18">
        <v>1792</v>
      </c>
      <c r="B66" s="19" t="s">
        <v>78</v>
      </c>
      <c r="C66" s="20" t="str">
        <f>VLOOKUP(A66,'[3]Dades Emplaçament'!$A$2:$J$128,9,0)</f>
        <v>AC20</v>
      </c>
      <c r="D66" s="20">
        <f>VLOOKUP(A66,'[3]Dades Emplaçament'!$A:$J,10,0)</f>
        <v>5.5</v>
      </c>
      <c r="E66" s="21">
        <v>317418.09344556573</v>
      </c>
      <c r="F66" s="21">
        <v>4632144.5857212488</v>
      </c>
      <c r="G66" s="22" t="s">
        <v>304</v>
      </c>
      <c r="H66" s="22" t="s">
        <v>305</v>
      </c>
      <c r="I66" s="23" t="s">
        <v>173</v>
      </c>
    </row>
    <row r="67" spans="1:9" ht="14.25" x14ac:dyDescent="0.2">
      <c r="A67" s="18">
        <v>1838</v>
      </c>
      <c r="B67" s="19" t="s">
        <v>79</v>
      </c>
      <c r="C67" s="20" t="str">
        <f>VLOOKUP(A67,'[3]Dades Emplaçament'!$A$2:$J$128,9,0)</f>
        <v>AC30</v>
      </c>
      <c r="D67" s="20">
        <f>VLOOKUP(A67,'[3]Dades Emplaçament'!$A:$J,10,0)</f>
        <v>5.5</v>
      </c>
      <c r="E67" s="21">
        <v>344806.08211993787</v>
      </c>
      <c r="F67" s="21">
        <v>4625057.3669161368</v>
      </c>
      <c r="G67" s="22" t="s">
        <v>306</v>
      </c>
      <c r="H67" s="22" t="s">
        <v>307</v>
      </c>
      <c r="I67" s="23" t="s">
        <v>168</v>
      </c>
    </row>
    <row r="68" spans="1:9" ht="14.25" x14ac:dyDescent="0.2">
      <c r="A68" s="18">
        <v>1758</v>
      </c>
      <c r="B68" s="19" t="s">
        <v>80</v>
      </c>
      <c r="C68" s="20" t="str">
        <f>VLOOKUP(A68,'[3]Dades Emplaçament'!$A$2:$J$128,9,0)</f>
        <v>CP20</v>
      </c>
      <c r="D68" s="20">
        <f>VLOOKUP(A68,'[3]Dades Emplaçament'!$A:$J,10,0)</f>
        <v>5.5</v>
      </c>
      <c r="E68" s="21">
        <v>304551.62663044746</v>
      </c>
      <c r="F68" s="21">
        <v>4573252.5920677036</v>
      </c>
      <c r="G68" s="22" t="s">
        <v>308</v>
      </c>
      <c r="H68" s="22" t="s">
        <v>309</v>
      </c>
      <c r="I68" s="23" t="s">
        <v>179</v>
      </c>
    </row>
    <row r="69" spans="1:9" ht="14.25" x14ac:dyDescent="0.2">
      <c r="A69" s="18">
        <v>1777</v>
      </c>
      <c r="B69" s="19" t="s">
        <v>81</v>
      </c>
      <c r="C69" s="20" t="str">
        <f>VLOOKUP(A69,'[3]Dades Emplaçament'!$A$2:$J$128,9,0)</f>
        <v>AC30</v>
      </c>
      <c r="D69" s="20">
        <f>VLOOKUP(A69,'[3]Dades Emplaçament'!$A:$J,10,0)</f>
        <v>8.14</v>
      </c>
      <c r="E69" s="21">
        <v>349966.89115408284</v>
      </c>
      <c r="F69" s="21">
        <v>4598836.2871126132</v>
      </c>
      <c r="G69" s="22" t="s">
        <v>310</v>
      </c>
      <c r="H69" s="22" t="s">
        <v>311</v>
      </c>
      <c r="I69" s="23" t="s">
        <v>168</v>
      </c>
    </row>
    <row r="70" spans="1:9" ht="14.25" x14ac:dyDescent="0.2">
      <c r="A70" s="18">
        <v>1858</v>
      </c>
      <c r="B70" s="19" t="s">
        <v>82</v>
      </c>
      <c r="C70" s="20" t="str">
        <f>VLOOKUP(A70,'[3]Dades Emplaçament'!$A$2:$J$128,9,0)</f>
        <v>AC30</v>
      </c>
      <c r="D70" s="20">
        <f>VLOOKUP(A70,'[3]Dades Emplaçament'!$A:$J,10,0)</f>
        <v>5.5</v>
      </c>
      <c r="E70" s="21">
        <v>385633.21131767071</v>
      </c>
      <c r="F70" s="21">
        <v>4633744.0705849808</v>
      </c>
      <c r="G70" s="22" t="s">
        <v>312</v>
      </c>
      <c r="H70" s="22" t="s">
        <v>313</v>
      </c>
      <c r="I70" s="23" t="s">
        <v>179</v>
      </c>
    </row>
    <row r="71" spans="1:9" ht="14.25" x14ac:dyDescent="0.2">
      <c r="A71" s="18">
        <v>1738</v>
      </c>
      <c r="B71" s="19" t="s">
        <v>83</v>
      </c>
      <c r="C71" s="20" t="str">
        <f>VLOOKUP(A71,'[3]Dades Emplaçament'!$A$2:$J$128,9,0)</f>
        <v>CP30</v>
      </c>
      <c r="D71" s="20">
        <f>VLOOKUP(A71,'[3]Dades Emplaçament'!$A:$J,10,0)</f>
        <v>5.5</v>
      </c>
      <c r="E71" s="21">
        <v>362840.78655119921</v>
      </c>
      <c r="F71" s="21">
        <v>4582421.1639817711</v>
      </c>
      <c r="G71" s="22" t="s">
        <v>314</v>
      </c>
      <c r="H71" s="22" t="s">
        <v>315</v>
      </c>
      <c r="I71" s="23" t="s">
        <v>173</v>
      </c>
    </row>
    <row r="72" spans="1:9" ht="14.25" x14ac:dyDescent="0.2">
      <c r="A72" s="18">
        <v>1808</v>
      </c>
      <c r="B72" s="19" t="s">
        <v>84</v>
      </c>
      <c r="C72" s="20" t="str">
        <f>VLOOKUP(A72,'[3]Dades Emplaçament'!$A$2:$J$128,9,0)</f>
        <v>AC20</v>
      </c>
      <c r="D72" s="20">
        <f>VLOOKUP(A72,'[3]Dades Emplaçament'!$A:$J,10,0)</f>
        <v>5.5</v>
      </c>
      <c r="E72" s="21">
        <v>494083.76631718018</v>
      </c>
      <c r="F72" s="21">
        <v>4684732.3266965868</v>
      </c>
      <c r="G72" s="22" t="s">
        <v>316</v>
      </c>
      <c r="H72" s="22" t="s">
        <v>317</v>
      </c>
      <c r="I72" s="23" t="s">
        <v>168</v>
      </c>
    </row>
    <row r="73" spans="1:9" ht="14.25" x14ac:dyDescent="0.2">
      <c r="A73" s="18">
        <v>1788</v>
      </c>
      <c r="B73" s="19" t="s">
        <v>85</v>
      </c>
      <c r="C73" s="20" t="str">
        <f>VLOOKUP(A73,'[3]Dades Emplaçament'!$A$2:$J$128,9,0)</f>
        <v>AC20</v>
      </c>
      <c r="D73" s="20">
        <f>VLOOKUP(A73,'[3]Dades Emplaçament'!$A:$J,10,0)</f>
        <v>5.5</v>
      </c>
      <c r="E73" s="21">
        <v>320183.56210262387</v>
      </c>
      <c r="F73" s="21">
        <v>4561555.4553218903</v>
      </c>
      <c r="G73" s="22" t="s">
        <v>318</v>
      </c>
      <c r="H73" s="22" t="s">
        <v>319</v>
      </c>
      <c r="I73" s="23" t="s">
        <v>173</v>
      </c>
    </row>
    <row r="74" spans="1:9" ht="14.25" x14ac:dyDescent="0.2">
      <c r="A74" s="18">
        <v>1716</v>
      </c>
      <c r="B74" s="19" t="s">
        <v>86</v>
      </c>
      <c r="C74" s="20" t="str">
        <f>VLOOKUP(A74,'[3]Dades Emplaçament'!$A$2:$J$128,9,0)</f>
        <v>AC20</v>
      </c>
      <c r="D74" s="20">
        <f>VLOOKUP(A74,'[3]Dades Emplaçament'!$A:$J,10,0)</f>
        <v>5.5</v>
      </c>
      <c r="E74" s="21">
        <v>281299.34243218019</v>
      </c>
      <c r="F74" s="21">
        <v>4540548.7178138942</v>
      </c>
      <c r="G74" s="22" t="s">
        <v>320</v>
      </c>
      <c r="H74" s="22" t="s">
        <v>321</v>
      </c>
      <c r="I74" s="23" t="s">
        <v>168</v>
      </c>
    </row>
    <row r="75" spans="1:9" ht="14.25" x14ac:dyDescent="0.2">
      <c r="A75" s="18">
        <v>1804</v>
      </c>
      <c r="B75" s="19" t="s">
        <v>87</v>
      </c>
      <c r="C75" s="20" t="str">
        <f>VLOOKUP(A75,'[3]Dades Emplaçament'!$A$2:$J$128,9,0)</f>
        <v>AC20</v>
      </c>
      <c r="D75" s="20">
        <f>VLOOKUP(A75,'[3]Dades Emplaçament'!$A:$J,10,0)</f>
        <v>5.5</v>
      </c>
      <c r="E75" s="21">
        <v>392998.1240055876</v>
      </c>
      <c r="F75" s="21">
        <v>4620732.9945325982</v>
      </c>
      <c r="G75" s="22" t="s">
        <v>322</v>
      </c>
      <c r="H75" s="22" t="s">
        <v>323</v>
      </c>
      <c r="I75" s="23" t="s">
        <v>173</v>
      </c>
    </row>
    <row r="76" spans="1:9" ht="14.25" x14ac:dyDescent="0.2">
      <c r="A76" s="18">
        <v>1752</v>
      </c>
      <c r="B76" s="19" t="s">
        <v>88</v>
      </c>
      <c r="C76" s="20" t="str">
        <f>VLOOKUP(A76,'[3]Dades Emplaçament'!$A$2:$J$128,9,0)</f>
        <v>AC20</v>
      </c>
      <c r="D76" s="20">
        <f>VLOOKUP(A76,'[3]Dades Emplaçament'!$A:$J,10,0)</f>
        <v>5.5</v>
      </c>
      <c r="E76" s="21">
        <v>298074.37673423212</v>
      </c>
      <c r="F76" s="21">
        <v>4541642.592220665</v>
      </c>
      <c r="G76" s="22" t="s">
        <v>324</v>
      </c>
      <c r="H76" s="22" t="s">
        <v>325</v>
      </c>
      <c r="I76" s="23" t="s">
        <v>168</v>
      </c>
    </row>
    <row r="77" spans="1:9" ht="14.25" x14ac:dyDescent="0.2">
      <c r="A77" s="18">
        <v>1825</v>
      </c>
      <c r="B77" s="19" t="s">
        <v>89</v>
      </c>
      <c r="C77" s="20" t="str">
        <f>VLOOKUP(A77,'[3]Dades Emplaçament'!$A$2:$J$128,9,0)</f>
        <v>AC20</v>
      </c>
      <c r="D77" s="20">
        <f>VLOOKUP(A77,'[3]Dades Emplaçament'!$A:$J,10,0)</f>
        <v>5.5</v>
      </c>
      <c r="E77" s="21">
        <v>344120.67848358763</v>
      </c>
      <c r="F77" s="21">
        <v>4703790.4941553958</v>
      </c>
      <c r="G77" s="22" t="s">
        <v>326</v>
      </c>
      <c r="H77" s="22" t="s">
        <v>327</v>
      </c>
      <c r="I77" s="23" t="s">
        <v>173</v>
      </c>
    </row>
    <row r="78" spans="1:9" ht="14.25" x14ac:dyDescent="0.2">
      <c r="A78" s="18">
        <v>1775</v>
      </c>
      <c r="B78" s="19" t="s">
        <v>90</v>
      </c>
      <c r="C78" s="20" t="str">
        <f>VLOOKUP(A78,'[3]Dades Emplaçament'!$A$2:$J$128,9,0)</f>
        <v>AC30</v>
      </c>
      <c r="D78" s="20">
        <f>VLOOKUP(A78,'[3]Dades Emplaçament'!$A:$J,10,0)</f>
        <v>5.5</v>
      </c>
      <c r="E78" s="21">
        <v>347132.70861012436</v>
      </c>
      <c r="F78" s="21">
        <v>4575358.2722268142</v>
      </c>
      <c r="G78" s="22" t="s">
        <v>328</v>
      </c>
      <c r="H78" s="22" t="s">
        <v>329</v>
      </c>
      <c r="I78" s="23" t="s">
        <v>168</v>
      </c>
    </row>
    <row r="79" spans="1:9" ht="14.25" x14ac:dyDescent="0.2">
      <c r="A79" s="18">
        <v>1768</v>
      </c>
      <c r="B79" s="19" t="s">
        <v>91</v>
      </c>
      <c r="C79" s="20" t="str">
        <f>VLOOKUP(A79,'[3]Dades Emplaçament'!$A$2:$J$128,9,0)</f>
        <v>AC20</v>
      </c>
      <c r="D79" s="20">
        <f>VLOOKUP(A79,'[3]Dades Emplaçament'!$A:$J,10,0)</f>
        <v>5.5</v>
      </c>
      <c r="E79" s="21">
        <v>366887.51664282463</v>
      </c>
      <c r="F79" s="21">
        <v>4677811.2811324298</v>
      </c>
      <c r="G79" s="22" t="s">
        <v>330</v>
      </c>
      <c r="H79" s="22" t="s">
        <v>331</v>
      </c>
      <c r="I79" s="23" t="s">
        <v>168</v>
      </c>
    </row>
    <row r="80" spans="1:9" ht="14.25" x14ac:dyDescent="0.2">
      <c r="A80" s="18">
        <v>1900</v>
      </c>
      <c r="B80" s="19" t="s">
        <v>92</v>
      </c>
      <c r="C80" s="20" t="str">
        <f>VLOOKUP(A80,'[3]Dades Emplaçament'!$A$2:$J$128,9,0)</f>
        <v>AC20</v>
      </c>
      <c r="D80" s="20">
        <f>VLOOKUP(A80,'[3]Dades Emplaçament'!$A:$J,10,0)</f>
        <v>5.5</v>
      </c>
      <c r="E80" s="21">
        <v>382101.25373870262</v>
      </c>
      <c r="F80" s="21">
        <v>4640056.1071692556</v>
      </c>
      <c r="G80" s="22" t="s">
        <v>332</v>
      </c>
      <c r="H80" s="22" t="s">
        <v>333</v>
      </c>
      <c r="I80" s="23" t="s">
        <v>173</v>
      </c>
    </row>
    <row r="81" spans="1:10" ht="14.25" x14ac:dyDescent="0.2">
      <c r="A81" s="18">
        <v>1920</v>
      </c>
      <c r="B81" s="19" t="s">
        <v>93</v>
      </c>
      <c r="C81" s="20" t="str">
        <f>VLOOKUP(A81,'[3]Dades Emplaçament'!$A$2:$J$128,9,0)</f>
        <v>AC30</v>
      </c>
      <c r="D81" s="20">
        <f>VLOOKUP(A81,'[3]Dades Emplaçament'!$A:$J,10,0)</f>
        <v>5.5</v>
      </c>
      <c r="E81" s="21">
        <v>469426.30805756099</v>
      </c>
      <c r="F81" s="21">
        <v>4629376.4279939868</v>
      </c>
      <c r="G81" s="22" t="s">
        <v>334</v>
      </c>
      <c r="H81" s="22" t="s">
        <v>335</v>
      </c>
      <c r="I81" s="23" t="s">
        <v>168</v>
      </c>
    </row>
    <row r="82" spans="1:10" ht="14.25" x14ac:dyDescent="0.2">
      <c r="A82" s="18">
        <v>1873</v>
      </c>
      <c r="B82" s="19" t="s">
        <v>94</v>
      </c>
      <c r="C82" s="20" t="str">
        <f>VLOOKUP(A82,'[3]Dades Emplaçament'!$A$2:$J$128,9,0)</f>
        <v>AC20</v>
      </c>
      <c r="D82" s="20">
        <f>VLOOKUP(A82,'[3]Dades Emplaçament'!$A:$J,10,0)</f>
        <v>5.5</v>
      </c>
      <c r="E82" s="21">
        <v>379096.02053771284</v>
      </c>
      <c r="F82" s="21">
        <v>4609937.0832876489</v>
      </c>
      <c r="G82" s="22" t="s">
        <v>336</v>
      </c>
      <c r="H82" s="22" t="s">
        <v>337</v>
      </c>
      <c r="I82" s="23" t="s">
        <v>168</v>
      </c>
    </row>
    <row r="83" spans="1:10" ht="14.25" x14ac:dyDescent="0.2">
      <c r="A83" s="18">
        <v>1888</v>
      </c>
      <c r="B83" s="19" t="s">
        <v>95</v>
      </c>
      <c r="C83" s="20">
        <f>VLOOKUP(A83,'[3]Dades Emplaçament'!$A$2:$J$128,9,0)</f>
        <v>0</v>
      </c>
      <c r="D83" s="20">
        <f>VLOOKUP(A83,'[3]Dades Emplaçament'!$A:$J,10,0)</f>
        <v>5.5</v>
      </c>
      <c r="E83" s="21">
        <v>424852.02155743126</v>
      </c>
      <c r="F83" s="21">
        <v>4600724.7218122482</v>
      </c>
      <c r="G83" s="22" t="s">
        <v>338</v>
      </c>
      <c r="H83" s="22" t="s">
        <v>339</v>
      </c>
      <c r="I83" s="23" t="s">
        <v>168</v>
      </c>
    </row>
    <row r="84" spans="1:10" ht="14.25" x14ac:dyDescent="0.2">
      <c r="A84" s="18">
        <v>1744</v>
      </c>
      <c r="B84" s="19" t="s">
        <v>96</v>
      </c>
      <c r="C84" s="20" t="str">
        <f>VLOOKUP(A84,'[3]Dades Emplaçament'!$A$2:$J$128,9,0)</f>
        <v>CP20</v>
      </c>
      <c r="D84" s="20">
        <f>VLOOKUP(A84,'[3]Dades Emplaçament'!$A:$J,10,0)</f>
        <v>5.5</v>
      </c>
      <c r="E84" s="21">
        <v>428699.48286916828</v>
      </c>
      <c r="F84" s="21">
        <v>4660733.7856333889</v>
      </c>
      <c r="G84" s="22" t="s">
        <v>340</v>
      </c>
      <c r="H84" s="22" t="s">
        <v>341</v>
      </c>
      <c r="I84" s="23" t="s">
        <v>168</v>
      </c>
    </row>
    <row r="85" spans="1:10" ht="14.25" x14ac:dyDescent="0.2">
      <c r="A85" s="18">
        <v>1733</v>
      </c>
      <c r="B85" s="19" t="s">
        <v>97</v>
      </c>
      <c r="C85" s="20" t="str">
        <f>VLOOKUP(A85,'[3]Dades Emplaçament'!$A$2:$J$128,9,0)</f>
        <v>AT20</v>
      </c>
      <c r="D85" s="20" t="str">
        <f>VLOOKUP(A85,'[3]Dades Emplaçament'!$A:$J,10,0)</f>
        <v xml:space="preserve">2 X 5,5 </v>
      </c>
      <c r="E85" s="21">
        <v>431557.39043801586</v>
      </c>
      <c r="F85" s="21">
        <v>4647968.744161468</v>
      </c>
      <c r="G85" s="22" t="s">
        <v>342</v>
      </c>
      <c r="H85" s="22" t="s">
        <v>343</v>
      </c>
      <c r="I85" s="23" t="s">
        <v>168</v>
      </c>
    </row>
    <row r="86" spans="1:10" ht="14.25" x14ac:dyDescent="0.2">
      <c r="A86" s="18">
        <v>1887</v>
      </c>
      <c r="B86" s="19" t="s">
        <v>98</v>
      </c>
      <c r="C86" s="20" t="str">
        <f>VLOOKUP(A86,'[3]Dades Emplaçament'!$A$2:$J$128,9,0)</f>
        <v>AC20</v>
      </c>
      <c r="D86" s="20">
        <f>VLOOKUP(A86,'[3]Dades Emplaçament'!$A:$J,10,0)</f>
        <v>5.5</v>
      </c>
      <c r="E86" s="21">
        <v>430009.45452481951</v>
      </c>
      <c r="F86" s="21">
        <v>4656730.7694885582</v>
      </c>
      <c r="G86" s="22" t="s">
        <v>344</v>
      </c>
      <c r="H86" s="22" t="s">
        <v>345</v>
      </c>
      <c r="I86" s="23" t="s">
        <v>168</v>
      </c>
    </row>
    <row r="87" spans="1:10" ht="14.25" x14ac:dyDescent="0.2">
      <c r="A87" s="18">
        <v>1911</v>
      </c>
      <c r="B87" s="19" t="s">
        <v>99</v>
      </c>
      <c r="C87" s="20" t="str">
        <f>VLOOKUP(A87,'[3]Dades Emplaçament'!$A$2:$J$128,9,0)</f>
        <v>AC20</v>
      </c>
      <c r="D87" s="20">
        <f>VLOOKUP(A87,'[3]Dades Emplaçament'!$A:$J,10,0)</f>
        <v>5.5</v>
      </c>
      <c r="E87" s="21">
        <v>416589.82534932479</v>
      </c>
      <c r="F87" s="21">
        <v>4576554.747041597</v>
      </c>
      <c r="G87" s="22" t="s">
        <v>346</v>
      </c>
      <c r="H87" s="22" t="s">
        <v>347</v>
      </c>
      <c r="I87" s="23" t="s">
        <v>179</v>
      </c>
    </row>
    <row r="88" spans="1:10" ht="14.25" x14ac:dyDescent="0.2">
      <c r="A88" s="18">
        <v>1832</v>
      </c>
      <c r="B88" s="19" t="s">
        <v>100</v>
      </c>
      <c r="C88" s="20" t="str">
        <f>VLOOKUP(A88,'[3]Dades Emplaçament'!$A$2:$J$128,9,0)</f>
        <v>AC30</v>
      </c>
      <c r="D88" s="20">
        <f>VLOOKUP(A88,'[3]Dades Emplaçament'!$A:$J,10,0)</f>
        <v>5.5</v>
      </c>
      <c r="E88" s="21">
        <v>436941.98558701837</v>
      </c>
      <c r="F88" s="21">
        <v>4593514.6188978935</v>
      </c>
      <c r="G88" s="22" t="s">
        <v>348</v>
      </c>
      <c r="H88" s="22" t="s">
        <v>349</v>
      </c>
      <c r="I88" s="23" t="s">
        <v>168</v>
      </c>
    </row>
    <row r="89" spans="1:10" ht="14.25" x14ac:dyDescent="0.2">
      <c r="A89" s="18">
        <v>1747</v>
      </c>
      <c r="B89" s="19" t="s">
        <v>101</v>
      </c>
      <c r="C89" s="20" t="str">
        <f>VLOOKUP(A89,'[3]Dades Emplaçament'!$A$2:$J$128,9,0)</f>
        <v>CP40</v>
      </c>
      <c r="D89" s="20">
        <f>VLOOKUP(A89,'[3]Dades Emplaçament'!$A:$J,10,0)</f>
        <v>5.5</v>
      </c>
      <c r="E89" s="21">
        <v>463413.14308469882</v>
      </c>
      <c r="F89" s="21">
        <v>4608863.4418261414</v>
      </c>
      <c r="G89" s="22" t="s">
        <v>350</v>
      </c>
      <c r="H89" s="22" t="s">
        <v>351</v>
      </c>
      <c r="I89" s="23" t="s">
        <v>168</v>
      </c>
    </row>
    <row r="90" spans="1:10" ht="14.25" x14ac:dyDescent="0.2">
      <c r="A90" s="18">
        <v>1844</v>
      </c>
      <c r="B90" s="19" t="s">
        <v>102</v>
      </c>
      <c r="C90" s="20" t="str">
        <f>VLOOKUP(A90,'[3]Dades Emplaçament'!$A$2:$J$128,9,0)</f>
        <v>CP40</v>
      </c>
      <c r="D90" s="20">
        <f>VLOOKUP(A90,'[3]Dades Emplaçament'!$A:$J,10,0)</f>
        <v>8.14</v>
      </c>
      <c r="E90" s="21">
        <v>441966.61458942061</v>
      </c>
      <c r="F90" s="21">
        <v>4675382.7076687645</v>
      </c>
      <c r="G90" s="22" t="s">
        <v>352</v>
      </c>
      <c r="H90" s="22" t="s">
        <v>353</v>
      </c>
      <c r="I90" s="23" t="s">
        <v>168</v>
      </c>
    </row>
    <row r="91" spans="1:10" ht="14.25" x14ac:dyDescent="0.2">
      <c r="A91" s="18">
        <v>1743</v>
      </c>
      <c r="B91" s="19" t="s">
        <v>103</v>
      </c>
      <c r="C91" s="20" t="str">
        <f>VLOOKUP(A91,'[3]Dades Emplaçament'!$A$2:$J$128,9,0)</f>
        <v>AC15</v>
      </c>
      <c r="D91" s="20">
        <f>VLOOKUP(A91,'[3]Dades Emplaçament'!$A:$J,10,0)</f>
        <v>5.5</v>
      </c>
      <c r="E91" s="21">
        <v>487793.5157016039</v>
      </c>
      <c r="F91" s="21">
        <v>4652989.3252244443</v>
      </c>
      <c r="G91" s="22" t="s">
        <v>354</v>
      </c>
      <c r="H91" s="22" t="s">
        <v>355</v>
      </c>
      <c r="I91" s="23" t="s">
        <v>168</v>
      </c>
    </row>
    <row r="92" spans="1:10" ht="14.25" x14ac:dyDescent="0.2">
      <c r="A92" s="18">
        <v>1760</v>
      </c>
      <c r="B92" s="19" t="s">
        <v>104</v>
      </c>
      <c r="C92" s="20" t="str">
        <f>VLOOKUP(A92,'[3]Dades Emplaçament'!$A$2:$J$128,9,0)</f>
        <v>AC20</v>
      </c>
      <c r="D92" s="20">
        <f>VLOOKUP(A92,'[3]Dades Emplaçament'!$A:$J,10,0)</f>
        <v>5.5</v>
      </c>
      <c r="E92" s="21">
        <v>387065.20925000281</v>
      </c>
      <c r="F92" s="21">
        <v>4633179.0588432141</v>
      </c>
      <c r="G92" s="22" t="s">
        <v>356</v>
      </c>
      <c r="H92" s="22" t="s">
        <v>357</v>
      </c>
      <c r="I92" s="23" t="s">
        <v>168</v>
      </c>
    </row>
    <row r="93" spans="1:10" ht="14.25" x14ac:dyDescent="0.2">
      <c r="A93" s="18">
        <v>1850</v>
      </c>
      <c r="B93" s="19" t="s">
        <v>105</v>
      </c>
      <c r="C93" s="20" t="str">
        <f>VLOOKUP(A93,'[3]Dades Emplaçament'!$A$2:$J$128,9,0)</f>
        <v>CP30</v>
      </c>
      <c r="D93" s="20">
        <f>VLOOKUP(A93,'[3]Dades Emplaçament'!$A:$J,10,0)</f>
        <v>8.14</v>
      </c>
      <c r="E93" s="21">
        <v>393403.22165364434</v>
      </c>
      <c r="F93" s="21">
        <v>4633519.0112773851</v>
      </c>
      <c r="G93" s="22" t="s">
        <v>358</v>
      </c>
      <c r="H93" s="22" t="s">
        <v>359</v>
      </c>
      <c r="I93" s="23" t="s">
        <v>179</v>
      </c>
    </row>
    <row r="94" spans="1:10" ht="14.25" x14ac:dyDescent="0.2">
      <c r="A94" s="18">
        <v>1748</v>
      </c>
      <c r="B94" s="19" t="s">
        <v>106</v>
      </c>
      <c r="C94" s="20" t="str">
        <f>VLOOKUP(A94,'[3]Dades Emplaçament'!$A$2:$J$128,9,0)</f>
        <v>AC20</v>
      </c>
      <c r="D94" s="20">
        <f>VLOOKUP(A94,'[3]Dades Emplaçament'!$A:$J,10,0)</f>
        <v>5.5</v>
      </c>
      <c r="E94" s="21">
        <v>498729.64017421572</v>
      </c>
      <c r="F94" s="21">
        <v>4667159.2642050404</v>
      </c>
      <c r="G94" s="22" t="s">
        <v>360</v>
      </c>
      <c r="H94" s="22" t="s">
        <v>361</v>
      </c>
      <c r="I94" s="23" t="s">
        <v>168</v>
      </c>
    </row>
    <row r="95" spans="1:10" ht="14.25" x14ac:dyDescent="0.2">
      <c r="A95" s="18">
        <v>1855</v>
      </c>
      <c r="B95" s="19" t="s">
        <v>107</v>
      </c>
      <c r="C95" s="20" t="str">
        <f>VLOOKUP(A95,'[3]Dades Emplaçament'!$A$2:$J$128,9,0)</f>
        <v>AC30</v>
      </c>
      <c r="D95" s="20">
        <f>VLOOKUP(A95,'[3]Dades Emplaçament'!$A:$J,10,0)</f>
        <v>5.5</v>
      </c>
      <c r="E95" s="21">
        <v>399110.75277483556</v>
      </c>
      <c r="F95" s="21">
        <v>4570560.8703819271</v>
      </c>
      <c r="G95" s="22" t="s">
        <v>362</v>
      </c>
      <c r="H95" s="22" t="s">
        <v>363</v>
      </c>
      <c r="I95" s="23" t="s">
        <v>179</v>
      </c>
      <c r="J95" s="1" t="s">
        <v>364</v>
      </c>
    </row>
    <row r="96" spans="1:10" ht="14.25" x14ac:dyDescent="0.2">
      <c r="A96" s="18">
        <v>1856</v>
      </c>
      <c r="B96" s="19" t="s">
        <v>108</v>
      </c>
      <c r="C96" s="20" t="str">
        <f>VLOOKUP(A96,'[3]Dades Emplaçament'!$A$2:$J$128,9,0)</f>
        <v>CP30</v>
      </c>
      <c r="D96" s="20">
        <f>VLOOKUP(A96,'[3]Dades Emplaçament'!$A:$J,10,0)</f>
        <v>8.14</v>
      </c>
      <c r="E96" s="21">
        <v>400226.73227931693</v>
      </c>
      <c r="F96" s="21">
        <v>4567631.8573738392</v>
      </c>
      <c r="G96" s="22" t="s">
        <v>365</v>
      </c>
      <c r="H96" s="22" t="s">
        <v>366</v>
      </c>
      <c r="I96" s="23" t="s">
        <v>168</v>
      </c>
    </row>
    <row r="97" spans="1:9" ht="14.25" x14ac:dyDescent="0.2">
      <c r="A97" s="18">
        <v>1759</v>
      </c>
      <c r="B97" s="19" t="s">
        <v>109</v>
      </c>
      <c r="C97" s="20" t="str">
        <f>VLOOKUP(A97,'[3]Dades Emplaçament'!$A$2:$J$128,9,0)</f>
        <v>AC20</v>
      </c>
      <c r="D97" s="20">
        <f>VLOOKUP(A97,'[3]Dades Emplaçament'!$A:$J,10,0)</f>
        <v>5.5</v>
      </c>
      <c r="E97" s="21">
        <v>380408.11188976152</v>
      </c>
      <c r="F97" s="21">
        <v>4621708.0915768882</v>
      </c>
      <c r="G97" s="22" t="s">
        <v>367</v>
      </c>
      <c r="H97" s="22" t="s">
        <v>368</v>
      </c>
      <c r="I97" s="23" t="s">
        <v>168</v>
      </c>
    </row>
    <row r="98" spans="1:9" ht="14.25" x14ac:dyDescent="0.2">
      <c r="A98" s="18">
        <v>1872</v>
      </c>
      <c r="B98" s="19" t="s">
        <v>110</v>
      </c>
      <c r="C98" s="20" t="str">
        <f>VLOOKUP(A98,'[3]Dades Emplaçament'!$A$2:$J$128,9,0)</f>
        <v>AT30</v>
      </c>
      <c r="D98" s="20">
        <f>VLOOKUP(A98,'[3]Dades Emplaçament'!$A:$J,10,0)</f>
        <v>8.14</v>
      </c>
      <c r="E98" s="21">
        <v>468119.13486137928</v>
      </c>
      <c r="F98" s="21">
        <v>4606818.4029472666</v>
      </c>
      <c r="G98" s="22" t="s">
        <v>369</v>
      </c>
      <c r="H98" s="22" t="s">
        <v>370</v>
      </c>
      <c r="I98" s="23" t="s">
        <v>173</v>
      </c>
    </row>
    <row r="99" spans="1:9" ht="14.25" x14ac:dyDescent="0.2">
      <c r="A99" s="18">
        <v>1845</v>
      </c>
      <c r="B99" s="19" t="s">
        <v>111</v>
      </c>
      <c r="C99" s="20" t="str">
        <f>VLOOKUP(A99,'[3]Dades Emplaçament'!$A$2:$J$128,9,0)</f>
        <v>AC20</v>
      </c>
      <c r="D99" s="20">
        <f>VLOOKUP(A99,'[3]Dades Emplaçament'!$A:$J,10,0)</f>
        <v>5.5</v>
      </c>
      <c r="E99" s="21">
        <v>431302.17799578456</v>
      </c>
      <c r="F99" s="21">
        <v>4620023.7027824661</v>
      </c>
      <c r="G99" s="22" t="s">
        <v>371</v>
      </c>
      <c r="H99" s="22" t="s">
        <v>372</v>
      </c>
      <c r="I99" s="23" t="s">
        <v>373</v>
      </c>
    </row>
    <row r="100" spans="1:9" ht="14.25" x14ac:dyDescent="0.2">
      <c r="A100" s="18">
        <v>1842</v>
      </c>
      <c r="B100" s="19" t="s">
        <v>112</v>
      </c>
      <c r="C100" s="20" t="str">
        <f>VLOOKUP(A100,'[3]Dades Emplaçament'!$A$2:$J$128,9,0)</f>
        <v>CP30</v>
      </c>
      <c r="D100" s="20">
        <f>VLOOKUP(A100,'[3]Dades Emplaçament'!$A:$J,10,0)</f>
        <v>5.5</v>
      </c>
      <c r="E100" s="21">
        <v>448392.35364992771</v>
      </c>
      <c r="F100" s="21">
        <v>4639681.6035726797</v>
      </c>
      <c r="G100" s="22" t="s">
        <v>374</v>
      </c>
      <c r="H100" s="22" t="s">
        <v>375</v>
      </c>
      <c r="I100" s="23" t="s">
        <v>179</v>
      </c>
    </row>
    <row r="101" spans="1:9" ht="14.25" x14ac:dyDescent="0.2">
      <c r="A101" s="18">
        <v>1861</v>
      </c>
      <c r="B101" s="19" t="s">
        <v>113</v>
      </c>
      <c r="C101" s="20" t="str">
        <f>VLOOKUP(A101,'[3]Dades Emplaçament'!$A$2:$J$128,9,0)</f>
        <v>AC20</v>
      </c>
      <c r="D101" s="20">
        <f>VLOOKUP(A101,'[3]Dades Emplaçament'!$A:$J,10,0)</f>
        <v>5.5</v>
      </c>
      <c r="E101" s="21">
        <v>397374.09444927331</v>
      </c>
      <c r="F101" s="21">
        <v>4615943.9539046464</v>
      </c>
      <c r="G101" s="22" t="s">
        <v>376</v>
      </c>
      <c r="H101" s="22" t="s">
        <v>377</v>
      </c>
      <c r="I101" s="23" t="s">
        <v>168</v>
      </c>
    </row>
    <row r="102" spans="1:9" ht="14.25" x14ac:dyDescent="0.2">
      <c r="A102" s="18">
        <v>1903</v>
      </c>
      <c r="B102" s="19" t="s">
        <v>114</v>
      </c>
      <c r="C102" s="20" t="str">
        <f>VLOOKUP(A102,'[3]Dades Emplaçament'!$A$2:$J$128,9,0)</f>
        <v>AC30</v>
      </c>
      <c r="D102" s="20">
        <f>VLOOKUP(A102,'[3]Dades Emplaçament'!$A:$J,10,0)</f>
        <v>5.5</v>
      </c>
      <c r="E102" s="21">
        <v>397522.06440250215</v>
      </c>
      <c r="F102" s="21">
        <v>4611953.9465972353</v>
      </c>
      <c r="G102" s="22" t="s">
        <v>378</v>
      </c>
      <c r="H102" s="22" t="s">
        <v>379</v>
      </c>
      <c r="I102" s="23" t="s">
        <v>168</v>
      </c>
    </row>
    <row r="103" spans="1:9" ht="14.25" x14ac:dyDescent="0.2">
      <c r="A103" s="18">
        <v>1745</v>
      </c>
      <c r="B103" s="19" t="s">
        <v>115</v>
      </c>
      <c r="C103" s="20" t="str">
        <f>VLOOKUP(A103,'[3]Dades Emplaçament'!$A$2:$J$128,9,0)</f>
        <v>AC30</v>
      </c>
      <c r="D103" s="20">
        <f>VLOOKUP(A103,'[3]Dades Emplaçament'!$A:$J,10,0)</f>
        <v>5.5</v>
      </c>
      <c r="E103" s="21">
        <v>435399.41238094604</v>
      </c>
      <c r="F103" s="21">
        <v>4650075.7182741165</v>
      </c>
      <c r="G103" s="22" t="s">
        <v>380</v>
      </c>
      <c r="H103" s="22" t="s">
        <v>381</v>
      </c>
      <c r="I103" s="23" t="s">
        <v>168</v>
      </c>
    </row>
    <row r="104" spans="1:9" ht="14.25" x14ac:dyDescent="0.2">
      <c r="A104" s="18">
        <v>1746</v>
      </c>
      <c r="B104" s="19" t="s">
        <v>116</v>
      </c>
      <c r="C104" s="20" t="str">
        <f>VLOOKUP(A104,'[3]Dades Emplaçament'!$A$2:$J$128,9,0)</f>
        <v>CP15</v>
      </c>
      <c r="D104" s="20">
        <f>VLOOKUP(A104,'[3]Dades Emplaçament'!$A:$J,10,0)</f>
        <v>5.5</v>
      </c>
      <c r="E104" s="21">
        <v>432606.33746060304</v>
      </c>
      <c r="F104" s="21">
        <v>4640772.7250480512</v>
      </c>
      <c r="G104" s="22" t="s">
        <v>382</v>
      </c>
      <c r="H104" s="22" t="s">
        <v>383</v>
      </c>
      <c r="I104" s="23" t="s">
        <v>168</v>
      </c>
    </row>
    <row r="105" spans="1:9" ht="14.25" x14ac:dyDescent="0.2">
      <c r="A105" s="18">
        <v>1846</v>
      </c>
      <c r="B105" s="19" t="s">
        <v>117</v>
      </c>
      <c r="C105" s="20" t="str">
        <f>VLOOKUP(A105,'[3]Dades Emplaçament'!$A$2:$J$128,9,0)</f>
        <v>CP30</v>
      </c>
      <c r="D105" s="20">
        <f>VLOOKUP(A105,'[3]Dades Emplaçament'!$A:$J,10,0)</f>
        <v>5.5</v>
      </c>
      <c r="E105" s="21">
        <v>437348.00958738296</v>
      </c>
      <c r="F105" s="21">
        <v>4596594.6205910714</v>
      </c>
      <c r="G105" s="22" t="s">
        <v>384</v>
      </c>
      <c r="H105" s="22" t="s">
        <v>385</v>
      </c>
      <c r="I105" s="23" t="s">
        <v>168</v>
      </c>
    </row>
    <row r="106" spans="1:9" ht="14.25" x14ac:dyDescent="0.2">
      <c r="A106" s="18">
        <v>1835</v>
      </c>
      <c r="B106" s="19" t="s">
        <v>118</v>
      </c>
      <c r="C106" s="20" t="str">
        <f>VLOOKUP(A106,'[3]Dades Emplaçament'!$A$2:$J$128,9,0)</f>
        <v>CP40</v>
      </c>
      <c r="D106" s="20">
        <f>VLOOKUP(A106,'[3]Dades Emplaçament'!$A:$J,10,0)</f>
        <v>5.5</v>
      </c>
      <c r="E106" s="21">
        <v>470201.59467426303</v>
      </c>
      <c r="F106" s="21">
        <v>4666990.4804138951</v>
      </c>
      <c r="G106" s="22" t="s">
        <v>386</v>
      </c>
      <c r="H106" s="22" t="s">
        <v>387</v>
      </c>
      <c r="I106" s="23" t="s">
        <v>179</v>
      </c>
    </row>
    <row r="107" spans="1:9" ht="14.25" x14ac:dyDescent="0.2">
      <c r="A107" s="18">
        <v>1823</v>
      </c>
      <c r="B107" s="19" t="s">
        <v>119</v>
      </c>
      <c r="C107" s="20" t="str">
        <f>VLOOKUP(A107,'[3]Dades Emplaçament'!$A$2:$J$128,9,0)</f>
        <v>AC20</v>
      </c>
      <c r="D107" s="20">
        <f>VLOOKUP(A107,'[3]Dades Emplaçament'!$A:$J,10,0)</f>
        <v>5.5</v>
      </c>
      <c r="E107" s="21">
        <v>326985.58207718265</v>
      </c>
      <c r="F107" s="21">
        <v>4694585.6099084923</v>
      </c>
      <c r="G107" s="22" t="s">
        <v>388</v>
      </c>
      <c r="H107" s="22" t="s">
        <v>389</v>
      </c>
      <c r="I107" s="23" t="s">
        <v>173</v>
      </c>
    </row>
    <row r="108" spans="1:9" ht="14.25" x14ac:dyDescent="0.2">
      <c r="A108" s="18">
        <v>1814</v>
      </c>
      <c r="B108" s="19" t="s">
        <v>120</v>
      </c>
      <c r="C108" s="20" t="str">
        <f>VLOOKUP(A108,'[3]Dades Emplaçament'!$A$2:$J$128,9,0)</f>
        <v>AC30</v>
      </c>
      <c r="D108" s="20">
        <f>VLOOKUP(A108,'[3]Dades Emplaçament'!$A:$J,10,0)</f>
        <v>5.5</v>
      </c>
      <c r="E108" s="21">
        <v>340325.82654727349</v>
      </c>
      <c r="F108" s="21">
        <v>4592291.3501240732</v>
      </c>
      <c r="G108" s="22" t="s">
        <v>390</v>
      </c>
      <c r="H108" s="22" t="s">
        <v>391</v>
      </c>
      <c r="I108" s="23" t="s">
        <v>168</v>
      </c>
    </row>
    <row r="109" spans="1:9" ht="14.25" x14ac:dyDescent="0.2">
      <c r="A109" s="18">
        <v>1914</v>
      </c>
      <c r="B109" s="19" t="s">
        <v>121</v>
      </c>
      <c r="C109" s="20" t="str">
        <f>VLOOKUP(A109,'[3]Dades Emplaçament'!$A$2:$J$128,9,0)</f>
        <v>MT45</v>
      </c>
      <c r="D109" s="20" t="str">
        <f>VLOOKUP(A109,'[3]Dades Emplaçament'!$A:$J,10,0)</f>
        <v>3 X 8,14</v>
      </c>
      <c r="E109" s="21">
        <v>373149.62990992883</v>
      </c>
      <c r="F109" s="21">
        <v>4691459.2547703069</v>
      </c>
      <c r="G109" s="22" t="s">
        <v>392</v>
      </c>
      <c r="H109" s="22" t="s">
        <v>393</v>
      </c>
      <c r="I109" s="23" t="s">
        <v>168</v>
      </c>
    </row>
    <row r="110" spans="1:9" ht="14.25" x14ac:dyDescent="0.2">
      <c r="A110" s="18">
        <v>1884</v>
      </c>
      <c r="B110" s="19" t="s">
        <v>122</v>
      </c>
      <c r="C110" s="20" t="str">
        <f>VLOOKUP(A110,'[3]Dades Emplaçament'!$A$2:$J$128,9,0)</f>
        <v>AC20</v>
      </c>
      <c r="D110" s="20">
        <f>VLOOKUP(A110,'[3]Dades Emplaçament'!$A:$J,10,0)</f>
        <v>5.5</v>
      </c>
      <c r="E110" s="21">
        <v>402246.73108509212</v>
      </c>
      <c r="F110" s="21">
        <v>4567061.8411625726</v>
      </c>
      <c r="G110" s="22" t="s">
        <v>394</v>
      </c>
      <c r="H110" s="22" t="s">
        <v>395</v>
      </c>
      <c r="I110" s="23" t="s">
        <v>168</v>
      </c>
    </row>
    <row r="111" spans="1:9" ht="14.25" x14ac:dyDescent="0.2">
      <c r="A111" s="18">
        <v>1783</v>
      </c>
      <c r="B111" s="19" t="s">
        <v>123</v>
      </c>
      <c r="C111" s="20" t="str">
        <f>VLOOKUP(A111,'[3]Dades Emplaçament'!$A$2:$J$128,9,0)</f>
        <v>AC30</v>
      </c>
      <c r="D111" s="20">
        <f>VLOOKUP(A111,'[3]Dades Emplaçament'!$A:$J,10,0)</f>
        <v>5.5</v>
      </c>
      <c r="E111" s="21">
        <v>306295.74011098093</v>
      </c>
      <c r="F111" s="21">
        <v>4587851.6014622413</v>
      </c>
      <c r="G111" s="22" t="s">
        <v>396</v>
      </c>
      <c r="H111" s="22" t="s">
        <v>397</v>
      </c>
      <c r="I111" s="23" t="s">
        <v>168</v>
      </c>
    </row>
    <row r="112" spans="1:9" ht="14.25" x14ac:dyDescent="0.2">
      <c r="A112" s="18">
        <v>1742</v>
      </c>
      <c r="B112" s="19" t="s">
        <v>124</v>
      </c>
      <c r="C112" s="20" t="str">
        <f>VLOOKUP(A112,'[3]Dades Emplaçament'!$A$2:$J$128,9,0)</f>
        <v>CP30</v>
      </c>
      <c r="D112" s="20">
        <f>VLOOKUP(A112,'[3]Dades Emplaçament'!$A:$J,10,0)</f>
        <v>7</v>
      </c>
      <c r="E112" s="21">
        <v>353051.60923006374</v>
      </c>
      <c r="F112" s="21">
        <v>4692839.4094131282</v>
      </c>
      <c r="G112" s="22" t="s">
        <v>398</v>
      </c>
      <c r="H112" s="22" t="s">
        <v>399</v>
      </c>
      <c r="I112" s="23" t="s">
        <v>168</v>
      </c>
    </row>
    <row r="113" spans="1:10" ht="14.25" x14ac:dyDescent="0.2">
      <c r="A113" s="18">
        <v>1784</v>
      </c>
      <c r="B113" s="19" t="s">
        <v>125</v>
      </c>
      <c r="C113" s="20" t="str">
        <f>VLOOKUP(A113,'[3]Dades Emplaçament'!$A$2:$J$128,9,0)</f>
        <v>AC20</v>
      </c>
      <c r="D113" s="20">
        <f>VLOOKUP(A113,'[3]Dades Emplaçament'!$A:$J,10,0)</f>
        <v>5.5</v>
      </c>
      <c r="E113" s="21">
        <v>363190.9881152967</v>
      </c>
      <c r="F113" s="21">
        <v>4608913.202387806</v>
      </c>
      <c r="G113" s="22" t="s">
        <v>400</v>
      </c>
      <c r="H113" s="22" t="s">
        <v>401</v>
      </c>
      <c r="I113" s="23" t="s">
        <v>179</v>
      </c>
    </row>
    <row r="114" spans="1:10" ht="14.25" x14ac:dyDescent="0.2">
      <c r="A114" s="18">
        <v>1751</v>
      </c>
      <c r="B114" s="19" t="s">
        <v>126</v>
      </c>
      <c r="C114" s="20" t="str">
        <f>VLOOKUP(A114,'[3]Dades Emplaçament'!$A$2:$J$128,9,0)</f>
        <v>CP20</v>
      </c>
      <c r="D114" s="20">
        <f>VLOOKUP(A114,'[3]Dades Emplaçament'!$A:$J,10,0)</f>
        <v>8.14</v>
      </c>
      <c r="E114" s="21">
        <v>453402.45620472642</v>
      </c>
      <c r="F114" s="21">
        <v>4652173.5849189805</v>
      </c>
      <c r="G114" s="22" t="s">
        <v>402</v>
      </c>
      <c r="H114" s="22" t="s">
        <v>403</v>
      </c>
      <c r="I114" s="23" t="s">
        <v>179</v>
      </c>
    </row>
    <row r="115" spans="1:10" ht="14.25" x14ac:dyDescent="0.2">
      <c r="A115" s="18">
        <v>1816</v>
      </c>
      <c r="B115" s="19" t="s">
        <v>127</v>
      </c>
      <c r="C115" s="20" t="str">
        <f>VLOOKUP(A115,'[3]Dades Emplaçament'!$A$2:$J$128,9,0)</f>
        <v>AC30</v>
      </c>
      <c r="D115" s="20">
        <f>VLOOKUP(A115,'[3]Dades Emplaçament'!$A:$J,10,0)</f>
        <v>5.5</v>
      </c>
      <c r="E115" s="21">
        <v>487057.75103362364</v>
      </c>
      <c r="F115" s="21">
        <v>4684153.379112524</v>
      </c>
      <c r="G115" s="22" t="s">
        <v>404</v>
      </c>
      <c r="H115" s="22" t="s">
        <v>405</v>
      </c>
      <c r="I115" s="23" t="s">
        <v>168</v>
      </c>
    </row>
    <row r="116" spans="1:10" ht="14.25" x14ac:dyDescent="0.2">
      <c r="A116" s="18">
        <v>1811</v>
      </c>
      <c r="B116" s="19" t="s">
        <v>128</v>
      </c>
      <c r="C116" s="20" t="str">
        <f>VLOOKUP(A116,'[3]Dades Emplaçament'!$A$2:$J$128,9,0)</f>
        <v>CP20</v>
      </c>
      <c r="D116" s="20">
        <f>VLOOKUP(A116,'[3]Dades Emplaçament'!$A:$J,10,0)</f>
        <v>13.7</v>
      </c>
      <c r="E116" s="21">
        <v>309642.41937086539</v>
      </c>
      <c r="F116" s="21">
        <v>4544898.5094892522</v>
      </c>
      <c r="G116" s="22" t="s">
        <v>406</v>
      </c>
      <c r="H116" s="22" t="s">
        <v>407</v>
      </c>
      <c r="I116" s="23" t="s">
        <v>179</v>
      </c>
    </row>
    <row r="117" spans="1:10" ht="14.25" x14ac:dyDescent="0.2">
      <c r="A117" s="18">
        <v>1909</v>
      </c>
      <c r="B117" s="19" t="s">
        <v>129</v>
      </c>
      <c r="C117" s="20" t="str">
        <f>VLOOKUP(A117,'[3]Dades Emplaçament'!$A$2:$J$128,9,0)</f>
        <v>AC20</v>
      </c>
      <c r="D117" s="20">
        <f>VLOOKUP(A117,'[3]Dades Emplaçament'!$A:$J,10,0)</f>
        <v>5.5</v>
      </c>
      <c r="E117" s="21">
        <v>373035.16862493346</v>
      </c>
      <c r="F117" s="21">
        <v>4630691.1614466906</v>
      </c>
      <c r="G117" s="22" t="s">
        <v>408</v>
      </c>
      <c r="H117" s="22" t="s">
        <v>409</v>
      </c>
      <c r="I117" s="23" t="s">
        <v>168</v>
      </c>
    </row>
    <row r="118" spans="1:10" ht="14.25" x14ac:dyDescent="0.2">
      <c r="A118" s="18">
        <v>1893</v>
      </c>
      <c r="B118" s="19" t="s">
        <v>130</v>
      </c>
      <c r="C118" s="20" t="str">
        <f>VLOOKUP(A118,'[3]Dades Emplaçament'!$A$2:$J$128,9,0)</f>
        <v>AC20</v>
      </c>
      <c r="D118" s="20">
        <f>VLOOKUP(A118,'[3]Dades Emplaçament'!$A:$J,10,0)</f>
        <v>5.5</v>
      </c>
      <c r="E118" s="21">
        <v>471606.21810395358</v>
      </c>
      <c r="F118" s="21">
        <v>4617076.3923874749</v>
      </c>
      <c r="G118" s="22" t="s">
        <v>410</v>
      </c>
      <c r="H118" s="22" t="s">
        <v>411</v>
      </c>
      <c r="I118" s="23" t="s">
        <v>168</v>
      </c>
    </row>
    <row r="119" spans="1:10" ht="14.25" x14ac:dyDescent="0.2">
      <c r="A119" s="18">
        <v>1789</v>
      </c>
      <c r="B119" s="19" t="s">
        <v>412</v>
      </c>
      <c r="C119" s="20" t="e">
        <f>VLOOKUP(A119,'[3]Dades Emplaçament'!$A$2:$J$128,9,0)</f>
        <v>#N/A</v>
      </c>
      <c r="D119" s="20" t="e">
        <f>VLOOKUP(A119,'[3]Dades Emplaçament'!$A:$J,10,0)</f>
        <v>#N/A</v>
      </c>
      <c r="E119" s="21">
        <v>321507.50551463087</v>
      </c>
      <c r="F119" s="21">
        <v>4553827.4332971852</v>
      </c>
      <c r="G119" s="22" t="s">
        <v>413</v>
      </c>
      <c r="H119" s="22" t="s">
        <v>414</v>
      </c>
      <c r="I119" s="24" t="s">
        <v>415</v>
      </c>
      <c r="J119" s="1" t="s">
        <v>416</v>
      </c>
    </row>
    <row r="120" spans="1:10" ht="14.25" x14ac:dyDescent="0.2">
      <c r="A120" s="18">
        <v>1741</v>
      </c>
      <c r="B120" s="19" t="s">
        <v>131</v>
      </c>
      <c r="C120" s="20">
        <f>VLOOKUP(A120,'[3]Dades Emplaçament'!$A$2:$J$128,9,0)</f>
        <v>0</v>
      </c>
      <c r="D120" s="20">
        <f>VLOOKUP(A120,'[3]Dades Emplaçament'!$A:$J,10,0)</f>
        <v>5.5</v>
      </c>
      <c r="E120" s="21">
        <v>513840.57214511296</v>
      </c>
      <c r="F120" s="21">
        <v>4655107.1308623413</v>
      </c>
      <c r="G120" s="22" t="s">
        <v>417</v>
      </c>
      <c r="H120" s="22" t="s">
        <v>418</v>
      </c>
      <c r="I120" s="23" t="s">
        <v>168</v>
      </c>
    </row>
    <row r="121" spans="1:10" ht="14.25" x14ac:dyDescent="0.2">
      <c r="A121" s="18">
        <v>1732</v>
      </c>
      <c r="B121" s="19" t="s">
        <v>132</v>
      </c>
      <c r="C121" s="20" t="str">
        <f>VLOOKUP(A121,'[3]Dades Emplaçament'!$A$2:$J$128,9,0)</f>
        <v>AC30</v>
      </c>
      <c r="D121" s="20">
        <f>VLOOKUP(A121,'[3]Dades Emplaçament'!$A:$J,10,0)</f>
        <v>5.5</v>
      </c>
      <c r="E121" s="21">
        <v>422092.66291307943</v>
      </c>
      <c r="F121" s="21">
        <v>4685810.8746360112</v>
      </c>
      <c r="G121" s="22" t="s">
        <v>419</v>
      </c>
      <c r="H121" s="22" t="s">
        <v>420</v>
      </c>
      <c r="I121" s="23" t="s">
        <v>179</v>
      </c>
    </row>
    <row r="122" spans="1:10" ht="14.25" x14ac:dyDescent="0.2">
      <c r="A122" s="18">
        <v>1787</v>
      </c>
      <c r="B122" s="19" t="s">
        <v>133</v>
      </c>
      <c r="C122" s="20" t="str">
        <f>VLOOKUP(A122,'[3]Dades Emplaçament'!$A$2:$J$128,9,0)</f>
        <v>AC15</v>
      </c>
      <c r="D122" s="20">
        <f>VLOOKUP(A122,'[3]Dades Emplaçament'!$A:$J,10,0)</f>
        <v>5.5</v>
      </c>
      <c r="E122" s="21">
        <v>424271.66477286431</v>
      </c>
      <c r="F122" s="21">
        <v>4685610.8577917386</v>
      </c>
      <c r="G122" s="22" t="s">
        <v>421</v>
      </c>
      <c r="H122" s="22" t="s">
        <v>422</v>
      </c>
      <c r="I122" s="23" t="s">
        <v>168</v>
      </c>
    </row>
    <row r="123" spans="1:10" ht="14.25" x14ac:dyDescent="0.2">
      <c r="A123" s="18">
        <v>1771</v>
      </c>
      <c r="B123" s="19" t="s">
        <v>134</v>
      </c>
      <c r="C123" s="20" t="str">
        <f>VLOOKUP(A123,'[3]Dades Emplaçament'!$A$2:$J$128,9,0)</f>
        <v>CP30</v>
      </c>
      <c r="D123" s="20">
        <f>VLOOKUP(A123,'[3]Dades Emplaçament'!$A:$J,10,0)</f>
        <v>8.14</v>
      </c>
      <c r="E123" s="21">
        <v>415348.99079458596</v>
      </c>
      <c r="F123" s="21">
        <v>4598611.7906460343</v>
      </c>
      <c r="G123" s="22" t="s">
        <v>423</v>
      </c>
      <c r="H123" s="22" t="s">
        <v>424</v>
      </c>
      <c r="I123" s="23" t="s">
        <v>168</v>
      </c>
    </row>
    <row r="124" spans="1:10" ht="14.25" x14ac:dyDescent="0.2">
      <c r="A124" s="18">
        <v>1757</v>
      </c>
      <c r="B124" s="19" t="s">
        <v>135</v>
      </c>
      <c r="C124" s="20" t="str">
        <f>VLOOKUP(A124,'[3]Dades Emplaçament'!$A$2:$J$128,9,0)</f>
        <v>CP20</v>
      </c>
      <c r="D124" s="20">
        <f>VLOOKUP(A124,'[3]Dades Emplaçament'!$A:$J,10,0)</f>
        <v>5.5</v>
      </c>
      <c r="E124" s="21">
        <v>331771.74172628083</v>
      </c>
      <c r="F124" s="21">
        <v>4582860.4004141465</v>
      </c>
      <c r="G124" s="22" t="s">
        <v>425</v>
      </c>
      <c r="H124" s="22" t="s">
        <v>426</v>
      </c>
      <c r="I124" s="23" t="s">
        <v>168</v>
      </c>
    </row>
    <row r="125" spans="1:10" ht="14.25" x14ac:dyDescent="0.2">
      <c r="A125" s="18">
        <v>1899</v>
      </c>
      <c r="B125" s="19" t="s">
        <v>136</v>
      </c>
      <c r="C125" s="20" t="str">
        <f>VLOOKUP(A125,'[3]Dades Emplaçament'!$A$2:$J$128,9,0)</f>
        <v>CP30</v>
      </c>
      <c r="D125" s="20">
        <f>VLOOKUP(A125,'[3]Dades Emplaçament'!$A:$J,10,0)</f>
        <v>8.14</v>
      </c>
      <c r="E125" s="21">
        <v>409106.84633381275</v>
      </c>
      <c r="F125" s="21">
        <v>4580848.8104782654</v>
      </c>
      <c r="G125" s="22" t="s">
        <v>427</v>
      </c>
      <c r="H125" s="22" t="s">
        <v>428</v>
      </c>
      <c r="I125" s="23" t="s">
        <v>168</v>
      </c>
    </row>
    <row r="126" spans="1:10" ht="14.25" x14ac:dyDescent="0.2">
      <c r="A126" s="18">
        <v>1820</v>
      </c>
      <c r="B126" s="19" t="s">
        <v>137</v>
      </c>
      <c r="C126" s="20" t="str">
        <f>VLOOKUP(A126,'[3]Dades Emplaçament'!$A$2:$J$128,9,0)</f>
        <v>CP20</v>
      </c>
      <c r="D126" s="20">
        <f>VLOOKUP(A126,'[3]Dades Emplaçament'!$A:$J,10,0)</f>
        <v>8.14</v>
      </c>
      <c r="E126" s="21">
        <v>442133.02905375784</v>
      </c>
      <c r="F126" s="21">
        <v>4598182.5867437897</v>
      </c>
      <c r="G126" s="22" t="s">
        <v>429</v>
      </c>
      <c r="H126" s="22" t="s">
        <v>430</v>
      </c>
      <c r="I126" s="23" t="s">
        <v>168</v>
      </c>
    </row>
    <row r="127" spans="1:10" ht="14.25" x14ac:dyDescent="0.2">
      <c r="A127" s="18">
        <v>1762</v>
      </c>
      <c r="B127" s="19" t="s">
        <v>138</v>
      </c>
      <c r="C127" s="20" t="str">
        <f>VLOOKUP(A127,'[3]Dades Emplaçament'!$A$2:$J$128,9,0)</f>
        <v>AC30</v>
      </c>
      <c r="D127" s="20">
        <f>VLOOKUP(A127,'[3]Dades Emplaçament'!$A:$J,10,0)</f>
        <v>5.5</v>
      </c>
      <c r="E127" s="21">
        <v>374626.5382975908</v>
      </c>
      <c r="F127" s="21">
        <v>4679084.2243819209</v>
      </c>
      <c r="G127" s="22" t="s">
        <v>431</v>
      </c>
      <c r="H127" s="22" t="s">
        <v>432</v>
      </c>
      <c r="I127" s="23" t="s">
        <v>433</v>
      </c>
    </row>
    <row r="128" spans="1:10" ht="14.25" x14ac:dyDescent="0.2">
      <c r="A128" s="18">
        <v>1767</v>
      </c>
      <c r="B128" s="19" t="s">
        <v>139</v>
      </c>
      <c r="C128" s="20" t="str">
        <f>VLOOKUP(A128,'[3]Dades Emplaçament'!$A$2:$J$128,9,0)</f>
        <v>AC20</v>
      </c>
      <c r="D128" s="20">
        <f>VLOOKUP(A128,'[3]Dades Emplaçament'!$A:$J,10,0)</f>
        <v>5.5</v>
      </c>
      <c r="E128" s="21">
        <v>373665.0408480317</v>
      </c>
      <c r="F128" s="21">
        <v>4613723.1303663319</v>
      </c>
      <c r="G128" s="22" t="s">
        <v>434</v>
      </c>
      <c r="H128" s="22" t="s">
        <v>435</v>
      </c>
      <c r="I128" s="23" t="s">
        <v>173</v>
      </c>
    </row>
    <row r="129" spans="1:10" ht="14.25" x14ac:dyDescent="0.2">
      <c r="A129" s="18">
        <v>1822</v>
      </c>
      <c r="B129" s="19" t="s">
        <v>140</v>
      </c>
      <c r="C129" s="20" t="str">
        <f>VLOOKUP(A129,'[3]Dades Emplaçament'!$A$2:$J$128,9,0)</f>
        <v>AC20</v>
      </c>
      <c r="D129" s="20">
        <f>VLOOKUP(A129,'[3]Dades Emplaçament'!$A:$J,10,0)</f>
        <v>5.5</v>
      </c>
      <c r="E129" s="21">
        <v>444876.32444975211</v>
      </c>
      <c r="F129" s="21">
        <v>4636551.6254007183</v>
      </c>
      <c r="G129" s="22" t="s">
        <v>436</v>
      </c>
      <c r="H129" s="22" t="s">
        <v>437</v>
      </c>
      <c r="I129" s="23" t="s">
        <v>179</v>
      </c>
    </row>
    <row r="130" spans="1:10" ht="14.25" x14ac:dyDescent="0.2">
      <c r="A130" s="18">
        <v>1931</v>
      </c>
      <c r="B130" s="19" t="s">
        <v>141</v>
      </c>
      <c r="C130" s="20" t="s">
        <v>438</v>
      </c>
      <c r="D130" s="20">
        <v>5.5</v>
      </c>
      <c r="E130" s="21">
        <v>304088</v>
      </c>
      <c r="F130" s="21">
        <v>4549506</v>
      </c>
      <c r="G130" s="22"/>
      <c r="H130" s="22"/>
      <c r="I130" s="24" t="s">
        <v>415</v>
      </c>
      <c r="J130" s="1" t="s">
        <v>439</v>
      </c>
    </row>
    <row r="131" spans="1:10" x14ac:dyDescent="0.2">
      <c r="B131" s="3"/>
      <c r="E131" s="3"/>
      <c r="F131" s="3"/>
    </row>
    <row r="132" spans="1:10" x14ac:dyDescent="0.2">
      <c r="E132" s="3"/>
      <c r="F132" s="3"/>
    </row>
    <row r="133" spans="1:10" x14ac:dyDescent="0.2">
      <c r="E133" s="3"/>
      <c r="F133" s="3"/>
    </row>
    <row r="134" spans="1:10" x14ac:dyDescent="0.2">
      <c r="E134" s="3"/>
      <c r="F134" s="3"/>
    </row>
    <row r="135" spans="1:10" x14ac:dyDescent="0.2">
      <c r="E135" s="3"/>
      <c r="F135" s="3"/>
    </row>
    <row r="136" spans="1:10" x14ac:dyDescent="0.2">
      <c r="E136" s="3"/>
      <c r="F136" s="3"/>
    </row>
    <row r="137" spans="1:10" x14ac:dyDescent="0.2">
      <c r="E137" s="3"/>
      <c r="F137" s="3"/>
    </row>
    <row r="138" spans="1:10" x14ac:dyDescent="0.2">
      <c r="E138" s="3"/>
      <c r="F138" s="3"/>
    </row>
    <row r="139" spans="1:10" x14ac:dyDescent="0.2">
      <c r="E139" s="3"/>
      <c r="F139" s="3"/>
    </row>
    <row r="140" spans="1:10" x14ac:dyDescent="0.2">
      <c r="E140" s="3"/>
      <c r="F140" s="3"/>
    </row>
    <row r="141" spans="1:10" x14ac:dyDescent="0.2">
      <c r="E141" s="3"/>
      <c r="F141" s="3"/>
    </row>
    <row r="142" spans="1:10" x14ac:dyDescent="0.2">
      <c r="E142" s="3"/>
      <c r="F142" s="3"/>
    </row>
    <row r="143" spans="1:10" x14ac:dyDescent="0.2">
      <c r="E143" s="3"/>
      <c r="F143" s="3"/>
    </row>
    <row r="144" spans="1:10" x14ac:dyDescent="0.2">
      <c r="E144" s="3"/>
      <c r="F144" s="3"/>
    </row>
    <row r="145" spans="5:6" x14ac:dyDescent="0.2">
      <c r="E145" s="3"/>
      <c r="F145" s="3"/>
    </row>
    <row r="146" spans="5:6" x14ac:dyDescent="0.2">
      <c r="E146" s="3"/>
      <c r="F146" s="3"/>
    </row>
    <row r="147" spans="5:6" x14ac:dyDescent="0.2">
      <c r="E147" s="3"/>
      <c r="F147" s="3"/>
    </row>
    <row r="148" spans="5:6" x14ac:dyDescent="0.2">
      <c r="E148" s="3"/>
      <c r="F148" s="3"/>
    </row>
    <row r="149" spans="5:6" x14ac:dyDescent="0.2">
      <c r="E149" s="3"/>
      <c r="F149" s="3"/>
    </row>
    <row r="150" spans="5:6" x14ac:dyDescent="0.2">
      <c r="E150" s="3"/>
      <c r="F150" s="3"/>
    </row>
    <row r="151" spans="5:6" x14ac:dyDescent="0.2">
      <c r="E151" s="3"/>
      <c r="F151" s="3"/>
    </row>
    <row r="152" spans="5:6" x14ac:dyDescent="0.2">
      <c r="E152" s="3"/>
      <c r="F152" s="3"/>
    </row>
    <row r="153" spans="5:6" x14ac:dyDescent="0.2">
      <c r="E153" s="3"/>
      <c r="F153" s="3"/>
    </row>
  </sheetData>
  <autoFilter ref="A1:H129" xr:uid="{00000000-0009-0000-0000-000002000000}">
    <sortState xmlns:xlrd2="http://schemas.microsoft.com/office/spreadsheetml/2017/richdata2" ref="A3:I130">
      <sortCondition ref="B2:B130"/>
    </sortState>
  </autoFilter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d56165-068e-485a-9f4f-dbbdad7493f4">
      <Terms xmlns="http://schemas.microsoft.com/office/infopath/2007/PartnerControls"/>
    </lcf76f155ced4ddcb4097134ff3c332f>
    <TaxCatchAll xmlns="5b3dd83a-f737-45de-b38d-38c8a75c493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813B51C3C659468CABEDCA161B9CC2" ma:contentTypeVersion="15" ma:contentTypeDescription="Crea un document nou" ma:contentTypeScope="" ma:versionID="bc25218a569eec6d600f5b0c8604589d">
  <xsd:schema xmlns:xsd="http://www.w3.org/2001/XMLSchema" xmlns:xs="http://www.w3.org/2001/XMLSchema" xmlns:p="http://schemas.microsoft.com/office/2006/metadata/properties" xmlns:ns2="64d56165-068e-485a-9f4f-dbbdad7493f4" xmlns:ns3="5b3dd83a-f737-45de-b38d-38c8a75c4936" targetNamespace="http://schemas.microsoft.com/office/2006/metadata/properties" ma:root="true" ma:fieldsID="200ec67b5592236d5f97b3dd89c4396c" ns2:_="" ns3:_="">
    <xsd:import namespace="64d56165-068e-485a-9f4f-dbbdad7493f4"/>
    <xsd:import namespace="5b3dd83a-f737-45de-b38d-38c8a75c49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d56165-068e-485a-9f4f-dbbdad749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dd83a-f737-45de-b38d-38c8a75c49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344766-00e7-4bb1-9279-7cda21668243}" ma:internalName="TaxCatchAll" ma:showField="CatchAllData" ma:web="5b3dd83a-f737-45de-b38d-38c8a75c49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E72C37-CCD5-43A8-BE8A-547E7DA885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463185-CB24-4615-A01D-7B53BA6BD78A}">
  <ds:schemaRefs>
    <ds:schemaRef ds:uri="http://purl.org/dc/elements/1.1/"/>
    <ds:schemaRef ds:uri="5b3dd83a-f737-45de-b38d-38c8a75c4936"/>
    <ds:schemaRef ds:uri="http://schemas.openxmlformats.org/package/2006/metadata/core-properties"/>
    <ds:schemaRef ds:uri="http://purl.org/dc/terms/"/>
    <ds:schemaRef ds:uri="64d56165-068e-485a-9f4f-dbbdad7493f4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29D00D9-EFD8-424D-97CE-9BF545AF30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Serveis</vt:lpstr>
      <vt:lpstr>Energia</vt:lpstr>
      <vt:lpstr>Llistat coordenades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MANUEL GONZALEZ GARCIA</dc:creator>
  <cp:keywords/>
  <dc:description/>
  <cp:lastModifiedBy>Iglesia Carrera, Javier</cp:lastModifiedBy>
  <cp:revision/>
  <dcterms:created xsi:type="dcterms:W3CDTF">2023-12-15T10:12:38Z</dcterms:created>
  <dcterms:modified xsi:type="dcterms:W3CDTF">2024-08-26T07:36:20Z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0x01010087813B51C3C659468CABEDCA161B9CC2</vt:lpwstr>
  </property>
  <property fmtid="{D5CDD505-2E9C-101B-9397-08002B2CF9AE}" pid="3" name="MediaServiceImageTags">
    <vt:lpwstr/>
  </property>
</Properties>
</file>